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1\ΠΡΟΚΗΡΥΞΕΙΣ\ΣΧΟΛΙΚΕΣ ΚΑΘΑΡΙΣΤΡΙΕΣ\2021-2022\ΠΙΝΑΚΕΣ ΚΑΤΑΤΑΞΗΣ\ΠΡΟΣΩΡΙΚΟΙ ΠΙΝΑΚΕΣ 20-08-2021\ΠΡΟΣΩΡΙΝΟΙ ΠΙΝΑΚΕΣ ΓΙΑ ΑΝΑΡΤΗΣΗ\"/>
    </mc:Choice>
  </mc:AlternateContent>
  <xr:revisionPtr revIDLastSave="0" documentId="13_ncr:1_{FA6D0798-5BA5-4A2C-B929-302911C9FA8F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ΠΙΝΑΚΑΣ ΚΑΤΑΤΑΞΗΣ" sheetId="1" r:id="rId1"/>
  </sheets>
  <definedNames>
    <definedName name="_xlnm._FilterDatabase" localSheetId="0" hidden="1">'ΠΙΝΑΚΑΣ ΚΑΤΑΤΑΞΗΣ'!$A$8:$Y$34</definedName>
    <definedName name="_xlnm.Print_Titles" localSheetId="0">'ΠΙΝΑΚΑΣ ΚΑΤΑΤΑΞΗΣ'!$1:$8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33" i="1" l="1"/>
  <c r="U33" i="1"/>
  <c r="T33" i="1"/>
  <c r="S33" i="1"/>
  <c r="R33" i="1"/>
  <c r="Q33" i="1"/>
  <c r="P33" i="1"/>
  <c r="V16" i="1"/>
  <c r="U16" i="1"/>
  <c r="T16" i="1"/>
  <c r="S16" i="1"/>
  <c r="R16" i="1"/>
  <c r="Q16" i="1"/>
  <c r="P16" i="1"/>
  <c r="V26" i="1"/>
  <c r="U26" i="1"/>
  <c r="T26" i="1"/>
  <c r="S26" i="1"/>
  <c r="R26" i="1"/>
  <c r="Q26" i="1"/>
  <c r="P26" i="1"/>
  <c r="V21" i="1"/>
  <c r="U21" i="1"/>
  <c r="T21" i="1"/>
  <c r="S21" i="1"/>
  <c r="R21" i="1"/>
  <c r="Q21" i="1"/>
  <c r="P21" i="1"/>
  <c r="V27" i="1"/>
  <c r="U27" i="1"/>
  <c r="T27" i="1"/>
  <c r="S27" i="1"/>
  <c r="R27" i="1"/>
  <c r="Q27" i="1"/>
  <c r="P27" i="1"/>
  <c r="V28" i="1"/>
  <c r="U28" i="1"/>
  <c r="T28" i="1"/>
  <c r="S28" i="1"/>
  <c r="R28" i="1"/>
  <c r="Q28" i="1"/>
  <c r="P28" i="1"/>
  <c r="V15" i="1"/>
  <c r="U15" i="1"/>
  <c r="T15" i="1"/>
  <c r="S15" i="1"/>
  <c r="R15" i="1"/>
  <c r="Q15" i="1"/>
  <c r="P15" i="1"/>
  <c r="V20" i="1"/>
  <c r="U20" i="1"/>
  <c r="T20" i="1"/>
  <c r="S20" i="1"/>
  <c r="R20" i="1"/>
  <c r="Q20" i="1"/>
  <c r="P20" i="1"/>
  <c r="V17" i="1"/>
  <c r="U17" i="1"/>
  <c r="T17" i="1"/>
  <c r="S17" i="1"/>
  <c r="R17" i="1"/>
  <c r="Q17" i="1"/>
  <c r="P17" i="1"/>
  <c r="V31" i="1"/>
  <c r="U31" i="1"/>
  <c r="T31" i="1"/>
  <c r="S31" i="1"/>
  <c r="R31" i="1"/>
  <c r="Q31" i="1"/>
  <c r="P31" i="1"/>
  <c r="V12" i="1"/>
  <c r="U12" i="1"/>
  <c r="T12" i="1"/>
  <c r="S12" i="1"/>
  <c r="R12" i="1"/>
  <c r="Q12" i="1"/>
  <c r="P12" i="1"/>
  <c r="V32" i="1"/>
  <c r="U32" i="1"/>
  <c r="T32" i="1"/>
  <c r="S32" i="1"/>
  <c r="R32" i="1"/>
  <c r="Q32" i="1"/>
  <c r="P32" i="1"/>
  <c r="V13" i="1"/>
  <c r="U13" i="1"/>
  <c r="T13" i="1"/>
  <c r="S13" i="1"/>
  <c r="R13" i="1"/>
  <c r="Q13" i="1"/>
  <c r="P13" i="1"/>
  <c r="V22" i="1"/>
  <c r="U22" i="1"/>
  <c r="T22" i="1"/>
  <c r="S22" i="1"/>
  <c r="R22" i="1"/>
  <c r="Q22" i="1"/>
  <c r="P22" i="1"/>
  <c r="V29" i="1"/>
  <c r="U29" i="1"/>
  <c r="T29" i="1"/>
  <c r="S29" i="1"/>
  <c r="R29" i="1"/>
  <c r="Q29" i="1"/>
  <c r="P29" i="1"/>
  <c r="V23" i="1"/>
  <c r="U23" i="1"/>
  <c r="T23" i="1"/>
  <c r="S23" i="1"/>
  <c r="R23" i="1"/>
  <c r="Q23" i="1"/>
  <c r="P23" i="1"/>
  <c r="V19" i="1"/>
  <c r="U19" i="1"/>
  <c r="T19" i="1"/>
  <c r="S19" i="1"/>
  <c r="R19" i="1"/>
  <c r="Q19" i="1"/>
  <c r="P19" i="1"/>
  <c r="V18" i="1"/>
  <c r="U18" i="1"/>
  <c r="T18" i="1"/>
  <c r="S18" i="1"/>
  <c r="R18" i="1"/>
  <c r="Q18" i="1"/>
  <c r="P18" i="1"/>
  <c r="V24" i="1"/>
  <c r="U24" i="1"/>
  <c r="T24" i="1"/>
  <c r="S24" i="1"/>
  <c r="R24" i="1"/>
  <c r="Q24" i="1"/>
  <c r="P24" i="1"/>
  <c r="V11" i="1"/>
  <c r="U11" i="1"/>
  <c r="T11" i="1"/>
  <c r="S11" i="1"/>
  <c r="R11" i="1"/>
  <c r="Q11" i="1"/>
  <c r="P11" i="1"/>
  <c r="V34" i="1"/>
  <c r="U34" i="1"/>
  <c r="T34" i="1"/>
  <c r="S34" i="1"/>
  <c r="R34" i="1"/>
  <c r="Q34" i="1"/>
  <c r="P34" i="1"/>
  <c r="V30" i="1"/>
  <c r="U30" i="1"/>
  <c r="T30" i="1"/>
  <c r="S30" i="1"/>
  <c r="R30" i="1"/>
  <c r="Q30" i="1"/>
  <c r="P30" i="1"/>
  <c r="V10" i="1"/>
  <c r="U10" i="1"/>
  <c r="T10" i="1"/>
  <c r="S10" i="1"/>
  <c r="R10" i="1"/>
  <c r="Q10" i="1"/>
  <c r="P10" i="1"/>
  <c r="V14" i="1"/>
  <c r="U14" i="1"/>
  <c r="T14" i="1"/>
  <c r="S14" i="1"/>
  <c r="R14" i="1"/>
  <c r="Q14" i="1"/>
  <c r="P14" i="1"/>
  <c r="V9" i="1"/>
  <c r="U9" i="1"/>
  <c r="T9" i="1"/>
  <c r="S9" i="1"/>
  <c r="R9" i="1"/>
  <c r="Q9" i="1"/>
  <c r="P9" i="1"/>
  <c r="V25" i="1"/>
  <c r="U25" i="1"/>
  <c r="T25" i="1"/>
  <c r="S25" i="1"/>
  <c r="R25" i="1"/>
  <c r="Q25" i="1"/>
  <c r="P25" i="1"/>
  <c r="O33" i="1"/>
  <c r="O16" i="1"/>
  <c r="O26" i="1"/>
  <c r="O21" i="1"/>
  <c r="O27" i="1"/>
  <c r="O28" i="1"/>
  <c r="O15" i="1"/>
  <c r="O20" i="1"/>
  <c r="O17" i="1"/>
  <c r="O31" i="1"/>
  <c r="O12" i="1"/>
  <c r="O32" i="1"/>
  <c r="O13" i="1"/>
  <c r="O22" i="1"/>
  <c r="O29" i="1"/>
  <c r="O23" i="1"/>
  <c r="O19" i="1"/>
  <c r="O18" i="1"/>
  <c r="O24" i="1"/>
  <c r="O11" i="1"/>
  <c r="O34" i="1"/>
  <c r="O30" i="1"/>
  <c r="O10" i="1"/>
  <c r="O14" i="1"/>
  <c r="O9" i="1"/>
  <c r="O25" i="1"/>
  <c r="W23" i="1" l="1"/>
  <c r="X23" i="1" s="1"/>
  <c r="W16" i="1"/>
  <c r="X16" i="1" s="1"/>
  <c r="W32" i="1"/>
  <c r="X32" i="1" s="1"/>
  <c r="W13" i="1"/>
  <c r="X13" i="1" s="1"/>
  <c r="W12" i="1"/>
  <c r="X12" i="1" s="1"/>
  <c r="W31" i="1"/>
  <c r="X31" i="1" s="1"/>
  <c r="W17" i="1"/>
  <c r="X17" i="1" s="1"/>
  <c r="W27" i="1"/>
  <c r="X27" i="1" s="1"/>
  <c r="W33" i="1"/>
  <c r="X33" i="1" s="1"/>
  <c r="W20" i="1"/>
  <c r="X20" i="1" s="1"/>
  <c r="W22" i="1"/>
  <c r="X22" i="1" s="1"/>
  <c r="W15" i="1"/>
  <c r="X15" i="1" s="1"/>
  <c r="W21" i="1"/>
  <c r="X21" i="1" s="1"/>
  <c r="W26" i="1"/>
  <c r="X26" i="1" s="1"/>
  <c r="W28" i="1"/>
  <c r="X28" i="1" s="1"/>
  <c r="W29" i="1"/>
  <c r="X29" i="1" s="1"/>
  <c r="W19" i="1"/>
  <c r="X19" i="1" s="1"/>
  <c r="W18" i="1"/>
  <c r="X18" i="1" s="1"/>
  <c r="W24" i="1"/>
  <c r="X24" i="1" s="1"/>
  <c r="W11" i="1"/>
  <c r="X11" i="1" s="1"/>
  <c r="W34" i="1"/>
  <c r="X34" i="1" s="1"/>
  <c r="W30" i="1"/>
  <c r="X30" i="1" s="1"/>
  <c r="W10" i="1"/>
  <c r="X10" i="1" s="1"/>
  <c r="W14" i="1"/>
  <c r="X14" i="1" s="1"/>
  <c r="W9" i="1"/>
  <c r="X9" i="1" s="1"/>
  <c r="W25" i="1"/>
  <c r="X25" i="1" s="1"/>
</calcChain>
</file>

<file path=xl/sharedStrings.xml><?xml version="1.0" encoding="utf-8"?>
<sst xmlns="http://schemas.openxmlformats.org/spreadsheetml/2006/main" count="156" uniqueCount="79">
  <si>
    <t>ΕΠΩΝΥΜΟ</t>
  </si>
  <si>
    <t>ΟΝΟΜΑ</t>
  </si>
  <si>
    <t>ΠΑΤΡΩΝΥΜΟ</t>
  </si>
  <si>
    <t>ΑΔΤ</t>
  </si>
  <si>
    <t>ΗΜΕΡΟΜΗΝΙΑ ΓΕΝΝΗΣΗΣ</t>
  </si>
  <si>
    <t>ΠΟΛΥΤΕΚΝΟΣ ή ΤΕΚΝΟ ΠΟΛΥΤΕΚΝΗΣ ΟΙΚΟΓΕΝΕΙΑΣ
(20 μονάδες ΚΑΙ 10 μονάδες 
για κάθε τέκνο πέραν του τρίτου)</t>
  </si>
  <si>
    <t>ΤΡΙΤΕΚΝΟΣ ή ΤΕΚΝΟ ΤΡΙΤΕΚΝΗΣ ΟΙΚΟΓΕΝΕΙΑΣ
(15 μονάδες)</t>
  </si>
  <si>
    <t>ΓΟΝΕΑΣ ή ΤΕΚΝΟ ΜΟΝΟΓΟΝΕΙΚΗΣ ΟΙΚΟΓΕΝΕΙΑΣ
(10 μονάδες για κάθε τέκνο)</t>
  </si>
  <si>
    <t>ΗΛΙΚΙΑ
(&lt; ή =50 ετών 10 μονάδες,  
&gt; 50 ετών 20 μονάδες)</t>
  </si>
  <si>
    <t>ΣΕΙΡΑ ΚΑΤΑΤΑΞΗΣ</t>
  </si>
  <si>
    <t>ΠΡΟΣΛΗΨΗ ΠΡΟΣΩΠΙΚΟΥ ΜΕ ΣΥΜΒΑΣΗ ΟΡΙΣΜΕΝΟΥ ΧΡΟΝΟΥ</t>
  </si>
  <si>
    <t>ΥΠΟΨΗΦΙΩΝ ΚΑΤΗΓΟΡΙΑΣ ΥΕ</t>
  </si>
  <si>
    <t xml:space="preserve">ΚΡΙΤΗΡΙΑ ΚΑΤΑΤΑΞΗΣ </t>
  </si>
  <si>
    <t>ΒΑΘΜΟΛΟΓΙΑ</t>
  </si>
  <si>
    <t>(2)</t>
  </si>
  <si>
    <t>(3)</t>
  </si>
  <si>
    <t>(4)</t>
  </si>
  <si>
    <t>(5)</t>
  </si>
  <si>
    <t>(6)</t>
  </si>
  <si>
    <t>(7)</t>
  </si>
  <si>
    <t>ΜΟΝΑΔΕΣ
(2)</t>
  </si>
  <si>
    <t>ΜΟΝΑΔΕΣ
(3)</t>
  </si>
  <si>
    <t>ΜΟΝΑΔΕΣ
(4)</t>
  </si>
  <si>
    <t>ΜΟΝΑΔΕΣ
(5)</t>
  </si>
  <si>
    <t>ΜΟΝΑΔΕΣ
(6)</t>
  </si>
  <si>
    <t>ΜΟΝΑΔΕΣ
(7)</t>
  </si>
  <si>
    <t>ΣΥΝΟΛΟ ΜΟΝΑΔΩΝ</t>
  </si>
  <si>
    <t xml:space="preserve">Ειδικότητα :  ΥΕ ΚΑΘΑΡΙΣΤΕΣ-ΣΤΡΙΕΣ ΣΧΟΛΙΚΩΝ ΜΟΝΑΔΩΝ </t>
  </si>
  <si>
    <t>ΑΝΑΡΤΗΤΕΑ ΣΤΟ ΔΙΑΔΙΚΤΥΟ</t>
  </si>
  <si>
    <t>ΕΜΠΕΙΡΙΑ - ΑΡΙΘΜΟΣ ΑΙΘΟΥΣΩΝ
(1 μονάδα ανά μήνα εμπειρίας για κάθε αίθουσα)</t>
  </si>
  <si>
    <t>ΑΝΑΠΗΡΙΑ ΓΟΝΕΑ, ΤΕΚΝΟΥ, 
ΑΔΕΛΦΟΥ Ή ΣΥΖΥΓΟΥ 
  (Ποσοστό  Αναπηρίας)</t>
  </si>
  <si>
    <t>ΑΝΗΛΙΚΑ ΤΕΚΝΑ 
(5 μονάδες για καθένα από τα δύο πρώτα τέκνα και 10 μονάδες για το τρίτο και κάθε επόμενο)</t>
  </si>
  <si>
    <t>ΕΜΠΕΙΡΙΑ - ΑΡΙΘΜΟΣ ΜΗΝΩΝ
(17 μονάδες ανά μήνα εμπειρίας)</t>
  </si>
  <si>
    <t>(1.α)</t>
  </si>
  <si>
    <t>(1.β)</t>
  </si>
  <si>
    <t>ΜΟΝΑΔΕΣ
(1.α)</t>
  </si>
  <si>
    <t>ΜΟΝΑΔΕΣ
(1.β)</t>
  </si>
  <si>
    <t>Φορέας : ΔΗΜΟΣ ΚΟΖΑΝΗΣ</t>
  </si>
  <si>
    <t>Α/Α</t>
  </si>
  <si>
    <r>
      <t xml:space="preserve">Υπηρεσία : </t>
    </r>
    <r>
      <rPr>
        <b/>
        <sz val="11"/>
        <color theme="1"/>
        <rFont val="Arial Narrow"/>
        <family val="2"/>
        <charset val="161"/>
      </rPr>
      <t xml:space="preserve">ΔΗΜΟΣ ΚΟΖΑΝΗΣ (ΤΜΗΜΑ ΠΑΙΔΕΙΑΣ, ΝΕΑΣ ΓΕΝΙΑΣ ΚΑΙ ΔΙΑ ΒΙΟΥ ΜΑΘΗΣΗΣ)   </t>
    </r>
    <r>
      <rPr>
        <sz val="11"/>
        <color theme="1"/>
        <rFont val="Arial Narrow"/>
        <family val="2"/>
        <charset val="161"/>
      </rPr>
      <t xml:space="preserve">                          </t>
    </r>
  </si>
  <si>
    <r>
      <t xml:space="preserve">Έδρα Υπηρεσίας : </t>
    </r>
    <r>
      <rPr>
        <b/>
        <sz val="11"/>
        <color theme="1"/>
        <rFont val="Arial Narrow"/>
        <family val="2"/>
        <charset val="161"/>
      </rPr>
      <t>ΚΟΖΑΝΗ</t>
    </r>
  </si>
  <si>
    <r>
      <t xml:space="preserve">Διάρκεια Σύμβασης :  </t>
    </r>
    <r>
      <rPr>
        <b/>
        <sz val="11"/>
        <color theme="1"/>
        <rFont val="Arial Narrow"/>
        <family val="2"/>
        <charset val="161"/>
      </rPr>
      <t>ΔΙΔΑΚΤΙΚΟ ΕΤΟΣ 2021-2022</t>
    </r>
  </si>
  <si>
    <t>6/ΩΡΗΣ ΑΠΑΣΧΟΛΗΣΗΣ (με σειρά προτίμησης)</t>
  </si>
  <si>
    <t>ΑΙ 325580</t>
  </si>
  <si>
    <t>ΑΖ 792444</t>
  </si>
  <si>
    <t>ΑΕ 820938</t>
  </si>
  <si>
    <t>ΑΚ 980266</t>
  </si>
  <si>
    <t>ΑΗ 293584</t>
  </si>
  <si>
    <t>ΑΖ 289365</t>
  </si>
  <si>
    <t>ΑΙ 325577</t>
  </si>
  <si>
    <t>ΑΙ 325506</t>
  </si>
  <si>
    <t>ΑΗ 793057</t>
  </si>
  <si>
    <t>Π 182924</t>
  </si>
  <si>
    <t>ΑΟ 329142</t>
  </si>
  <si>
    <t>Ρ 870381</t>
  </si>
  <si>
    <t>Ξ 630723</t>
  </si>
  <si>
    <t>ΑΒ 434149</t>
  </si>
  <si>
    <t>Μ 732104</t>
  </si>
  <si>
    <t>ΑΙ 325531</t>
  </si>
  <si>
    <t>ΑΙ 329448</t>
  </si>
  <si>
    <t>ΑΜ 395015</t>
  </si>
  <si>
    <t>ΑΚ 980334</t>
  </si>
  <si>
    <t>Ξ 625498</t>
  </si>
  <si>
    <t>ΑΜ 396744</t>
  </si>
  <si>
    <t>ΑΚ 978276</t>
  </si>
  <si>
    <t>ΑΝ 351752</t>
  </si>
  <si>
    <t>Ρ 367449</t>
  </si>
  <si>
    <t>Χ 894134</t>
  </si>
  <si>
    <t>ΑΙ 350348</t>
  </si>
  <si>
    <t>Ο ΔΗΜΑΡΧΟΣ ΚΟΖΑΝΗΣ</t>
  </si>
  <si>
    <t>κ.α.</t>
  </si>
  <si>
    <t>ΚΥΡΙΑΚΙΔΗΣ ΚΩΝΣΤΑΝΤΙΝΟΣ</t>
  </si>
  <si>
    <t>Ανακοίνωση : 21451/10-08-2021</t>
  </si>
  <si>
    <t>ΜΕΡΙΚΗΣ ΑΠΑΣΧΟΛΗΣΗΣ 6 ώρες/ημέρα</t>
  </si>
  <si>
    <t>**********</t>
  </si>
  <si>
    <t>ΠΡΟΣΩΡΙΝΟΣ ΠΙΝΑΚΑΣ ΕΠΙΤΥΧΟΝΤΩΝ</t>
  </si>
  <si>
    <t>Ο ΑΝΑΠΛΗΡΩΤΗΣ ΔΗΜΑΡΧΟΥ</t>
  </si>
  <si>
    <t>ΑΝΤΙΔΗΜΑΡΧΟΣ ΤΟΠΙΚΗΣ ΑΝΑΠΤΥΞΗΣ ΚΑΙ ΕΠΙΧΕΙΡΗΜΑΤΙΚΟΤΗΤΑΣ</t>
  </si>
  <si>
    <t>ΑΡ. ΠΡΩΤ. 22653/20-08-2021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</si>
</sst>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17" x14ac:knownFonts="1">
    <font>
      <sz val="11"/>
      <color theme="1"/>
      <name val="Calibri"/>
      <family val="2"/>
      <charset val="161"/>
      <scheme val="minor"/>
    </font>
    <font>
      <sz val="11"/>
      <color theme="1"/>
      <name val="Arial Narrow"/>
      <family val="2"/>
      <charset val="161"/>
    </font>
    <font>
      <b/>
      <sz val="11"/>
      <color rgb="FF0070C0"/>
      <name val="Arial Narrow"/>
      <family val="2"/>
      <charset val="161"/>
    </font>
    <font>
      <b/>
      <sz val="11"/>
      <color rgb="FFFF0000"/>
      <name val="Arial Narrow"/>
      <family val="2"/>
      <charset val="161"/>
    </font>
    <font>
      <b/>
      <sz val="11"/>
      <name val="Arial Narrow"/>
      <family val="2"/>
      <charset val="161"/>
    </font>
    <font>
      <b/>
      <sz val="11"/>
      <color indexed="12"/>
      <name val="Arial Narrow"/>
      <family val="2"/>
      <charset val="161"/>
    </font>
    <font>
      <sz val="11"/>
      <name val="Arial Narrow"/>
      <family val="2"/>
      <charset val="161"/>
    </font>
    <font>
      <b/>
      <sz val="14"/>
      <color indexed="12"/>
      <name val="Arial Narrow"/>
      <family val="2"/>
      <charset val="161"/>
    </font>
    <font>
      <sz val="11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b/>
      <sz val="16"/>
      <color rgb="FF0070C0"/>
      <name val="Arial Narrow"/>
      <family val="2"/>
      <charset val="161"/>
    </font>
    <font>
      <b/>
      <sz val="16"/>
      <color rgb="FFFF0000"/>
      <name val="Arial Narrow"/>
      <family val="2"/>
      <charset val="161"/>
    </font>
    <font>
      <b/>
      <sz val="18"/>
      <color indexed="12"/>
      <name val="Arial Narrow"/>
      <family val="2"/>
      <charset val="161"/>
    </font>
    <font>
      <sz val="12"/>
      <name val="Arial Narrow"/>
      <family val="2"/>
      <charset val="161"/>
    </font>
    <font>
      <b/>
      <u/>
      <sz val="12"/>
      <name val="Arial Narrow"/>
      <family val="2"/>
      <charset val="161"/>
    </font>
    <font>
      <b/>
      <sz val="11"/>
      <color theme="1"/>
      <name val="Arial Narrow"/>
      <family val="2"/>
      <charset val="161"/>
    </font>
    <font>
      <b/>
      <sz val="12"/>
      <color theme="1"/>
      <name val="Arial Narrow"/>
      <family val="2"/>
      <charset val="161"/>
    </font>
  </fonts>
  <fills count="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6" fillId="0" borderId="0" xfId="0" applyFont="1" applyProtection="1">
      <protection locked="0"/>
    </xf>
    <xf numFmtId="0" fontId="6" fillId="0" borderId="9" xfId="0" applyFont="1" applyBorder="1" applyProtection="1"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2" fillId="2" borderId="10" xfId="0" applyFont="1" applyFill="1" applyBorder="1" applyAlignment="1">
      <alignment horizontal="center" vertical="center" textRotation="90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" fontId="6" fillId="0" borderId="0" xfId="0" applyNumberFormat="1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1" fontId="3" fillId="5" borderId="1" xfId="0" applyNumberFormat="1" applyFont="1" applyFill="1" applyBorder="1" applyAlignment="1" applyProtection="1">
      <alignment horizontal="center" vertical="center"/>
    </xf>
    <xf numFmtId="1" fontId="5" fillId="0" borderId="0" xfId="0" applyNumberFormat="1" applyFont="1" applyAlignment="1" applyProtection="1">
      <alignment vertical="center" wrapText="1"/>
      <protection locked="0"/>
    </xf>
    <xf numFmtId="1" fontId="1" fillId="0" borderId="0" xfId="0" applyNumberFormat="1" applyFont="1"/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6" fillId="0" borderId="0" xfId="0" applyFont="1"/>
    <xf numFmtId="3" fontId="4" fillId="0" borderId="1" xfId="0" applyNumberFormat="1" applyFont="1" applyFill="1" applyBorder="1" applyAlignment="1" applyProtection="1">
      <alignment horizontal="center" vertical="center"/>
      <protection locked="0"/>
    </xf>
    <xf numFmtId="3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left" vertical="center" wrapText="1"/>
      <protection locked="0"/>
    </xf>
    <xf numFmtId="0" fontId="6" fillId="0" borderId="17" xfId="0" applyFont="1" applyBorder="1" applyAlignment="1" applyProtection="1">
      <alignment horizontal="left" vertical="center" wrapText="1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1" fontId="12" fillId="0" borderId="14" xfId="0" applyNumberFormat="1" applyFont="1" applyBorder="1" applyAlignment="1" applyProtection="1">
      <alignment horizontal="center" vertical="center"/>
      <protection locked="0"/>
    </xf>
    <xf numFmtId="1" fontId="12" fillId="0" borderId="0" xfId="0" applyNumberFormat="1" applyFont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1" xfId="0" applyFont="1" applyFill="1" applyBorder="1" applyAlignment="1">
      <alignment horizontal="center" vertical="center" textRotation="90" wrapText="1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6" fillId="0" borderId="18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1" fontId="6" fillId="0" borderId="0" xfId="0" applyNumberFormat="1" applyFont="1" applyAlignment="1" applyProtection="1">
      <alignment horizontal="center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>
      <alignment horizontal="center" vertical="center" textRotation="90" wrapText="1"/>
    </xf>
    <xf numFmtId="0" fontId="4" fillId="4" borderId="8" xfId="0" applyFont="1" applyFill="1" applyBorder="1" applyAlignment="1">
      <alignment horizontal="center" vertical="center" textRotation="90" wrapText="1"/>
    </xf>
    <xf numFmtId="0" fontId="4" fillId="4" borderId="11" xfId="0" applyFont="1" applyFill="1" applyBorder="1" applyAlignment="1">
      <alignment horizontal="center" vertical="center" textRotation="90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 wrapText="1"/>
      <protection locked="0"/>
    </xf>
    <xf numFmtId="1" fontId="13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vertical="center"/>
    </xf>
    <xf numFmtId="0" fontId="3" fillId="3" borderId="6" xfId="0" applyFont="1" applyFill="1" applyBorder="1" applyAlignment="1">
      <alignment horizontal="center" vertical="center" textRotation="90" wrapText="1"/>
    </xf>
    <xf numFmtId="0" fontId="3" fillId="3" borderId="8" xfId="0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 applyProtection="1">
      <alignment horizontal="center" vertical="center"/>
      <protection locked="0"/>
    </xf>
    <xf numFmtId="1" fontId="7" fillId="0" borderId="14" xfId="0" applyNumberFormat="1" applyFont="1" applyBorder="1" applyAlignment="1" applyProtection="1">
      <alignment horizontal="center" vertical="center"/>
      <protection locked="0"/>
    </xf>
    <xf numFmtId="1" fontId="7" fillId="0" borderId="0" xfId="0" applyNumberFormat="1" applyFont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>
      <alignment horizontal="center" vertical="center" textRotation="90" wrapText="1"/>
    </xf>
    <xf numFmtId="1" fontId="3" fillId="3" borderId="6" xfId="0" applyNumberFormat="1" applyFont="1" applyFill="1" applyBorder="1" applyAlignment="1">
      <alignment horizontal="center" vertical="center" textRotation="90" wrapText="1"/>
    </xf>
    <xf numFmtId="1" fontId="3" fillId="3" borderId="11" xfId="0" applyNumberFormat="1" applyFont="1" applyFill="1" applyBorder="1" applyAlignment="1">
      <alignment horizontal="center" vertical="center" textRotation="90" wrapText="1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textRotation="90" wrapText="1"/>
    </xf>
    <xf numFmtId="0" fontId="4" fillId="6" borderId="11" xfId="0" applyFont="1" applyFill="1" applyBorder="1" applyAlignment="1">
      <alignment horizontal="center" vertical="center" textRotation="90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3"/>
  <sheetViews>
    <sheetView tabSelected="1" zoomScale="75" zoomScaleNormal="75" workbookViewId="0">
      <pane ySplit="8" topLeftCell="A33" activePane="bottomLeft" state="frozen"/>
      <selection pane="bottomLeft" activeCell="V3" sqref="V3:Y3"/>
    </sheetView>
  </sheetViews>
  <sheetFormatPr defaultColWidth="9.140625" defaultRowHeight="16.5" x14ac:dyDescent="0.3"/>
  <cols>
    <col min="1" max="1" width="6.42578125" style="7" customWidth="1"/>
    <col min="2" max="2" width="23.7109375" style="1" customWidth="1"/>
    <col min="3" max="3" width="17.7109375" style="1" customWidth="1"/>
    <col min="4" max="4" width="17.140625" style="1" customWidth="1"/>
    <col min="5" max="5" width="13.28515625" style="1" customWidth="1"/>
    <col min="6" max="6" width="12.85546875" style="8" customWidth="1"/>
    <col min="7" max="7" width="6.7109375" style="10" customWidth="1"/>
    <col min="8" max="8" width="8" style="1" bestFit="1" customWidth="1"/>
    <col min="9" max="9" width="11" style="1" customWidth="1"/>
    <col min="10" max="10" width="12.85546875" style="1" customWidth="1"/>
    <col min="11" max="11" width="10.42578125" style="1" customWidth="1"/>
    <col min="12" max="12" width="13.42578125" style="1" customWidth="1"/>
    <col min="13" max="14" width="9.5703125" style="1" customWidth="1"/>
    <col min="15" max="15" width="9.42578125" style="1" customWidth="1"/>
    <col min="16" max="22" width="8.28515625" style="1" customWidth="1"/>
    <col min="23" max="23" width="8.28515625" style="15" customWidth="1"/>
    <col min="24" max="24" width="8.85546875" style="1" customWidth="1"/>
    <col min="25" max="25" width="9.85546875" style="1" bestFit="1" customWidth="1"/>
    <col min="26" max="226" width="9.140625" style="1"/>
    <col min="227" max="227" width="4.85546875" style="1" customWidth="1"/>
    <col min="228" max="228" width="21.5703125" style="1" bestFit="1" customWidth="1"/>
    <col min="229" max="229" width="15.85546875" style="1" bestFit="1" customWidth="1"/>
    <col min="230" max="230" width="5.85546875" style="1" customWidth="1"/>
    <col min="231" max="232" width="8" style="1" bestFit="1" customWidth="1"/>
    <col min="233" max="239" width="5.7109375" style="1" bestFit="1" customWidth="1"/>
    <col min="240" max="240" width="10.28515625" style="1" bestFit="1" customWidth="1"/>
    <col min="241" max="241" width="8.140625" style="1" bestFit="1" customWidth="1"/>
    <col min="242" max="242" width="8.85546875" style="1" bestFit="1" customWidth="1"/>
    <col min="243" max="243" width="8.5703125" style="1" bestFit="1" customWidth="1"/>
    <col min="244" max="245" width="11" style="1" bestFit="1" customWidth="1"/>
    <col min="246" max="246" width="8" style="1" bestFit="1" customWidth="1"/>
    <col min="247" max="248" width="10" style="1" customWidth="1"/>
    <col min="249" max="250" width="6" style="1" bestFit="1" customWidth="1"/>
    <col min="251" max="252" width="9.140625" style="1"/>
    <col min="253" max="253" width="9.85546875" style="1" bestFit="1" customWidth="1"/>
    <col min="254" max="482" width="9.140625" style="1"/>
    <col min="483" max="483" width="4.85546875" style="1" customWidth="1"/>
    <col min="484" max="484" width="21.5703125" style="1" bestFit="1" customWidth="1"/>
    <col min="485" max="485" width="15.85546875" style="1" bestFit="1" customWidth="1"/>
    <col min="486" max="486" width="5.85546875" style="1" customWidth="1"/>
    <col min="487" max="488" width="8" style="1" bestFit="1" customWidth="1"/>
    <col min="489" max="495" width="5.7109375" style="1" bestFit="1" customWidth="1"/>
    <col min="496" max="496" width="10.28515625" style="1" bestFit="1" customWidth="1"/>
    <col min="497" max="497" width="8.140625" style="1" bestFit="1" customWidth="1"/>
    <col min="498" max="498" width="8.85546875" style="1" bestFit="1" customWidth="1"/>
    <col min="499" max="499" width="8.5703125" style="1" bestFit="1" customWidth="1"/>
    <col min="500" max="501" width="11" style="1" bestFit="1" customWidth="1"/>
    <col min="502" max="502" width="8" style="1" bestFit="1" customWidth="1"/>
    <col min="503" max="504" width="10" style="1" customWidth="1"/>
    <col min="505" max="506" width="6" style="1" bestFit="1" customWidth="1"/>
    <col min="507" max="508" width="9.140625" style="1"/>
    <col min="509" max="509" width="9.85546875" style="1" bestFit="1" customWidth="1"/>
    <col min="510" max="738" width="9.140625" style="1"/>
    <col min="739" max="739" width="4.85546875" style="1" customWidth="1"/>
    <col min="740" max="740" width="21.5703125" style="1" bestFit="1" customWidth="1"/>
    <col min="741" max="741" width="15.85546875" style="1" bestFit="1" customWidth="1"/>
    <col min="742" max="742" width="5.85546875" style="1" customWidth="1"/>
    <col min="743" max="744" width="8" style="1" bestFit="1" customWidth="1"/>
    <col min="745" max="751" width="5.7109375" style="1" bestFit="1" customWidth="1"/>
    <col min="752" max="752" width="10.28515625" style="1" bestFit="1" customWidth="1"/>
    <col min="753" max="753" width="8.140625" style="1" bestFit="1" customWidth="1"/>
    <col min="754" max="754" width="8.85546875" style="1" bestFit="1" customWidth="1"/>
    <col min="755" max="755" width="8.5703125" style="1" bestFit="1" customWidth="1"/>
    <col min="756" max="757" width="11" style="1" bestFit="1" customWidth="1"/>
    <col min="758" max="758" width="8" style="1" bestFit="1" customWidth="1"/>
    <col min="759" max="760" width="10" style="1" customWidth="1"/>
    <col min="761" max="762" width="6" style="1" bestFit="1" customWidth="1"/>
    <col min="763" max="764" width="9.140625" style="1"/>
    <col min="765" max="765" width="9.85546875" style="1" bestFit="1" customWidth="1"/>
    <col min="766" max="994" width="9.140625" style="1"/>
    <col min="995" max="995" width="4.85546875" style="1" customWidth="1"/>
    <col min="996" max="996" width="21.5703125" style="1" bestFit="1" customWidth="1"/>
    <col min="997" max="997" width="15.85546875" style="1" bestFit="1" customWidth="1"/>
    <col min="998" max="998" width="5.85546875" style="1" customWidth="1"/>
    <col min="999" max="1000" width="8" style="1" bestFit="1" customWidth="1"/>
    <col min="1001" max="1007" width="5.7109375" style="1" bestFit="1" customWidth="1"/>
    <col min="1008" max="1008" width="10.28515625" style="1" bestFit="1" customWidth="1"/>
    <col min="1009" max="1009" width="8.140625" style="1" bestFit="1" customWidth="1"/>
    <col min="1010" max="1010" width="8.85546875" style="1" bestFit="1" customWidth="1"/>
    <col min="1011" max="1011" width="8.5703125" style="1" bestFit="1" customWidth="1"/>
    <col min="1012" max="1013" width="11" style="1" bestFit="1" customWidth="1"/>
    <col min="1014" max="1014" width="8" style="1" bestFit="1" customWidth="1"/>
    <col min="1015" max="1016" width="10" style="1" customWidth="1"/>
    <col min="1017" max="1018" width="6" style="1" bestFit="1" customWidth="1"/>
    <col min="1019" max="1020" width="9.140625" style="1"/>
    <col min="1021" max="1021" width="9.85546875" style="1" bestFit="1" customWidth="1"/>
    <col min="1022" max="1250" width="9.140625" style="1"/>
    <col min="1251" max="1251" width="4.85546875" style="1" customWidth="1"/>
    <col min="1252" max="1252" width="21.5703125" style="1" bestFit="1" customWidth="1"/>
    <col min="1253" max="1253" width="15.85546875" style="1" bestFit="1" customWidth="1"/>
    <col min="1254" max="1254" width="5.85546875" style="1" customWidth="1"/>
    <col min="1255" max="1256" width="8" style="1" bestFit="1" customWidth="1"/>
    <col min="1257" max="1263" width="5.7109375" style="1" bestFit="1" customWidth="1"/>
    <col min="1264" max="1264" width="10.28515625" style="1" bestFit="1" customWidth="1"/>
    <col min="1265" max="1265" width="8.140625" style="1" bestFit="1" customWidth="1"/>
    <col min="1266" max="1266" width="8.85546875" style="1" bestFit="1" customWidth="1"/>
    <col min="1267" max="1267" width="8.5703125" style="1" bestFit="1" customWidth="1"/>
    <col min="1268" max="1269" width="11" style="1" bestFit="1" customWidth="1"/>
    <col min="1270" max="1270" width="8" style="1" bestFit="1" customWidth="1"/>
    <col min="1271" max="1272" width="10" style="1" customWidth="1"/>
    <col min="1273" max="1274" width="6" style="1" bestFit="1" customWidth="1"/>
    <col min="1275" max="1276" width="9.140625" style="1"/>
    <col min="1277" max="1277" width="9.85546875" style="1" bestFit="1" customWidth="1"/>
    <col min="1278" max="1506" width="9.140625" style="1"/>
    <col min="1507" max="1507" width="4.85546875" style="1" customWidth="1"/>
    <col min="1508" max="1508" width="21.5703125" style="1" bestFit="1" customWidth="1"/>
    <col min="1509" max="1509" width="15.85546875" style="1" bestFit="1" customWidth="1"/>
    <col min="1510" max="1510" width="5.85546875" style="1" customWidth="1"/>
    <col min="1511" max="1512" width="8" style="1" bestFit="1" customWidth="1"/>
    <col min="1513" max="1519" width="5.7109375" style="1" bestFit="1" customWidth="1"/>
    <col min="1520" max="1520" width="10.28515625" style="1" bestFit="1" customWidth="1"/>
    <col min="1521" max="1521" width="8.140625" style="1" bestFit="1" customWidth="1"/>
    <col min="1522" max="1522" width="8.85546875" style="1" bestFit="1" customWidth="1"/>
    <col min="1523" max="1523" width="8.5703125" style="1" bestFit="1" customWidth="1"/>
    <col min="1524" max="1525" width="11" style="1" bestFit="1" customWidth="1"/>
    <col min="1526" max="1526" width="8" style="1" bestFit="1" customWidth="1"/>
    <col min="1527" max="1528" width="10" style="1" customWidth="1"/>
    <col min="1529" max="1530" width="6" style="1" bestFit="1" customWidth="1"/>
    <col min="1531" max="1532" width="9.140625" style="1"/>
    <col min="1533" max="1533" width="9.85546875" style="1" bestFit="1" customWidth="1"/>
    <col min="1534" max="1762" width="9.140625" style="1"/>
    <col min="1763" max="1763" width="4.85546875" style="1" customWidth="1"/>
    <col min="1764" max="1764" width="21.5703125" style="1" bestFit="1" customWidth="1"/>
    <col min="1765" max="1765" width="15.85546875" style="1" bestFit="1" customWidth="1"/>
    <col min="1766" max="1766" width="5.85546875" style="1" customWidth="1"/>
    <col min="1767" max="1768" width="8" style="1" bestFit="1" customWidth="1"/>
    <col min="1769" max="1775" width="5.7109375" style="1" bestFit="1" customWidth="1"/>
    <col min="1776" max="1776" width="10.28515625" style="1" bestFit="1" customWidth="1"/>
    <col min="1777" max="1777" width="8.140625" style="1" bestFit="1" customWidth="1"/>
    <col min="1778" max="1778" width="8.85546875" style="1" bestFit="1" customWidth="1"/>
    <col min="1779" max="1779" width="8.5703125" style="1" bestFit="1" customWidth="1"/>
    <col min="1780" max="1781" width="11" style="1" bestFit="1" customWidth="1"/>
    <col min="1782" max="1782" width="8" style="1" bestFit="1" customWidth="1"/>
    <col min="1783" max="1784" width="10" style="1" customWidth="1"/>
    <col min="1785" max="1786" width="6" style="1" bestFit="1" customWidth="1"/>
    <col min="1787" max="1788" width="9.140625" style="1"/>
    <col min="1789" max="1789" width="9.85546875" style="1" bestFit="1" customWidth="1"/>
    <col min="1790" max="2018" width="9.140625" style="1"/>
    <col min="2019" max="2019" width="4.85546875" style="1" customWidth="1"/>
    <col min="2020" max="2020" width="21.5703125" style="1" bestFit="1" customWidth="1"/>
    <col min="2021" max="2021" width="15.85546875" style="1" bestFit="1" customWidth="1"/>
    <col min="2022" max="2022" width="5.85546875" style="1" customWidth="1"/>
    <col min="2023" max="2024" width="8" style="1" bestFit="1" customWidth="1"/>
    <col min="2025" max="2031" width="5.7109375" style="1" bestFit="1" customWidth="1"/>
    <col min="2032" max="2032" width="10.28515625" style="1" bestFit="1" customWidth="1"/>
    <col min="2033" max="2033" width="8.140625" style="1" bestFit="1" customWidth="1"/>
    <col min="2034" max="2034" width="8.85546875" style="1" bestFit="1" customWidth="1"/>
    <col min="2035" max="2035" width="8.5703125" style="1" bestFit="1" customWidth="1"/>
    <col min="2036" max="2037" width="11" style="1" bestFit="1" customWidth="1"/>
    <col min="2038" max="2038" width="8" style="1" bestFit="1" customWidth="1"/>
    <col min="2039" max="2040" width="10" style="1" customWidth="1"/>
    <col min="2041" max="2042" width="6" style="1" bestFit="1" customWidth="1"/>
    <col min="2043" max="2044" width="9.140625" style="1"/>
    <col min="2045" max="2045" width="9.85546875" style="1" bestFit="1" customWidth="1"/>
    <col min="2046" max="2274" width="9.140625" style="1"/>
    <col min="2275" max="2275" width="4.85546875" style="1" customWidth="1"/>
    <col min="2276" max="2276" width="21.5703125" style="1" bestFit="1" customWidth="1"/>
    <col min="2277" max="2277" width="15.85546875" style="1" bestFit="1" customWidth="1"/>
    <col min="2278" max="2278" width="5.85546875" style="1" customWidth="1"/>
    <col min="2279" max="2280" width="8" style="1" bestFit="1" customWidth="1"/>
    <col min="2281" max="2287" width="5.7109375" style="1" bestFit="1" customWidth="1"/>
    <col min="2288" max="2288" width="10.28515625" style="1" bestFit="1" customWidth="1"/>
    <col min="2289" max="2289" width="8.140625" style="1" bestFit="1" customWidth="1"/>
    <col min="2290" max="2290" width="8.85546875" style="1" bestFit="1" customWidth="1"/>
    <col min="2291" max="2291" width="8.5703125" style="1" bestFit="1" customWidth="1"/>
    <col min="2292" max="2293" width="11" style="1" bestFit="1" customWidth="1"/>
    <col min="2294" max="2294" width="8" style="1" bestFit="1" customWidth="1"/>
    <col min="2295" max="2296" width="10" style="1" customWidth="1"/>
    <col min="2297" max="2298" width="6" style="1" bestFit="1" customWidth="1"/>
    <col min="2299" max="2300" width="9.140625" style="1"/>
    <col min="2301" max="2301" width="9.85546875" style="1" bestFit="1" customWidth="1"/>
    <col min="2302" max="2530" width="9.140625" style="1"/>
    <col min="2531" max="2531" width="4.85546875" style="1" customWidth="1"/>
    <col min="2532" max="2532" width="21.5703125" style="1" bestFit="1" customWidth="1"/>
    <col min="2533" max="2533" width="15.85546875" style="1" bestFit="1" customWidth="1"/>
    <col min="2534" max="2534" width="5.85546875" style="1" customWidth="1"/>
    <col min="2535" max="2536" width="8" style="1" bestFit="1" customWidth="1"/>
    <col min="2537" max="2543" width="5.7109375" style="1" bestFit="1" customWidth="1"/>
    <col min="2544" max="2544" width="10.28515625" style="1" bestFit="1" customWidth="1"/>
    <col min="2545" max="2545" width="8.140625" style="1" bestFit="1" customWidth="1"/>
    <col min="2546" max="2546" width="8.85546875" style="1" bestFit="1" customWidth="1"/>
    <col min="2547" max="2547" width="8.5703125" style="1" bestFit="1" customWidth="1"/>
    <col min="2548" max="2549" width="11" style="1" bestFit="1" customWidth="1"/>
    <col min="2550" max="2550" width="8" style="1" bestFit="1" customWidth="1"/>
    <col min="2551" max="2552" width="10" style="1" customWidth="1"/>
    <col min="2553" max="2554" width="6" style="1" bestFit="1" customWidth="1"/>
    <col min="2555" max="2556" width="9.140625" style="1"/>
    <col min="2557" max="2557" width="9.85546875" style="1" bestFit="1" customWidth="1"/>
    <col min="2558" max="2786" width="9.140625" style="1"/>
    <col min="2787" max="2787" width="4.85546875" style="1" customWidth="1"/>
    <col min="2788" max="2788" width="21.5703125" style="1" bestFit="1" customWidth="1"/>
    <col min="2789" max="2789" width="15.85546875" style="1" bestFit="1" customWidth="1"/>
    <col min="2790" max="2790" width="5.85546875" style="1" customWidth="1"/>
    <col min="2791" max="2792" width="8" style="1" bestFit="1" customWidth="1"/>
    <col min="2793" max="2799" width="5.7109375" style="1" bestFit="1" customWidth="1"/>
    <col min="2800" max="2800" width="10.28515625" style="1" bestFit="1" customWidth="1"/>
    <col min="2801" max="2801" width="8.140625" style="1" bestFit="1" customWidth="1"/>
    <col min="2802" max="2802" width="8.85546875" style="1" bestFit="1" customWidth="1"/>
    <col min="2803" max="2803" width="8.5703125" style="1" bestFit="1" customWidth="1"/>
    <col min="2804" max="2805" width="11" style="1" bestFit="1" customWidth="1"/>
    <col min="2806" max="2806" width="8" style="1" bestFit="1" customWidth="1"/>
    <col min="2807" max="2808" width="10" style="1" customWidth="1"/>
    <col min="2809" max="2810" width="6" style="1" bestFit="1" customWidth="1"/>
    <col min="2811" max="2812" width="9.140625" style="1"/>
    <col min="2813" max="2813" width="9.85546875" style="1" bestFit="1" customWidth="1"/>
    <col min="2814" max="3042" width="9.140625" style="1"/>
    <col min="3043" max="3043" width="4.85546875" style="1" customWidth="1"/>
    <col min="3044" max="3044" width="21.5703125" style="1" bestFit="1" customWidth="1"/>
    <col min="3045" max="3045" width="15.85546875" style="1" bestFit="1" customWidth="1"/>
    <col min="3046" max="3046" width="5.85546875" style="1" customWidth="1"/>
    <col min="3047" max="3048" width="8" style="1" bestFit="1" customWidth="1"/>
    <col min="3049" max="3055" width="5.7109375" style="1" bestFit="1" customWidth="1"/>
    <col min="3056" max="3056" width="10.28515625" style="1" bestFit="1" customWidth="1"/>
    <col min="3057" max="3057" width="8.140625" style="1" bestFit="1" customWidth="1"/>
    <col min="3058" max="3058" width="8.85546875" style="1" bestFit="1" customWidth="1"/>
    <col min="3059" max="3059" width="8.5703125" style="1" bestFit="1" customWidth="1"/>
    <col min="3060" max="3061" width="11" style="1" bestFit="1" customWidth="1"/>
    <col min="3062" max="3062" width="8" style="1" bestFit="1" customWidth="1"/>
    <col min="3063" max="3064" width="10" style="1" customWidth="1"/>
    <col min="3065" max="3066" width="6" style="1" bestFit="1" customWidth="1"/>
    <col min="3067" max="3068" width="9.140625" style="1"/>
    <col min="3069" max="3069" width="9.85546875" style="1" bestFit="1" customWidth="1"/>
    <col min="3070" max="3298" width="9.140625" style="1"/>
    <col min="3299" max="3299" width="4.85546875" style="1" customWidth="1"/>
    <col min="3300" max="3300" width="21.5703125" style="1" bestFit="1" customWidth="1"/>
    <col min="3301" max="3301" width="15.85546875" style="1" bestFit="1" customWidth="1"/>
    <col min="3302" max="3302" width="5.85546875" style="1" customWidth="1"/>
    <col min="3303" max="3304" width="8" style="1" bestFit="1" customWidth="1"/>
    <col min="3305" max="3311" width="5.7109375" style="1" bestFit="1" customWidth="1"/>
    <col min="3312" max="3312" width="10.28515625" style="1" bestFit="1" customWidth="1"/>
    <col min="3313" max="3313" width="8.140625" style="1" bestFit="1" customWidth="1"/>
    <col min="3314" max="3314" width="8.85546875" style="1" bestFit="1" customWidth="1"/>
    <col min="3315" max="3315" width="8.5703125" style="1" bestFit="1" customWidth="1"/>
    <col min="3316" max="3317" width="11" style="1" bestFit="1" customWidth="1"/>
    <col min="3318" max="3318" width="8" style="1" bestFit="1" customWidth="1"/>
    <col min="3319" max="3320" width="10" style="1" customWidth="1"/>
    <col min="3321" max="3322" width="6" style="1" bestFit="1" customWidth="1"/>
    <col min="3323" max="3324" width="9.140625" style="1"/>
    <col min="3325" max="3325" width="9.85546875" style="1" bestFit="1" customWidth="1"/>
    <col min="3326" max="3554" width="9.140625" style="1"/>
    <col min="3555" max="3555" width="4.85546875" style="1" customWidth="1"/>
    <col min="3556" max="3556" width="21.5703125" style="1" bestFit="1" customWidth="1"/>
    <col min="3557" max="3557" width="15.85546875" style="1" bestFit="1" customWidth="1"/>
    <col min="3558" max="3558" width="5.85546875" style="1" customWidth="1"/>
    <col min="3559" max="3560" width="8" style="1" bestFit="1" customWidth="1"/>
    <col min="3561" max="3567" width="5.7109375" style="1" bestFit="1" customWidth="1"/>
    <col min="3568" max="3568" width="10.28515625" style="1" bestFit="1" customWidth="1"/>
    <col min="3569" max="3569" width="8.140625" style="1" bestFit="1" customWidth="1"/>
    <col min="3570" max="3570" width="8.85546875" style="1" bestFit="1" customWidth="1"/>
    <col min="3571" max="3571" width="8.5703125" style="1" bestFit="1" customWidth="1"/>
    <col min="3572" max="3573" width="11" style="1" bestFit="1" customWidth="1"/>
    <col min="3574" max="3574" width="8" style="1" bestFit="1" customWidth="1"/>
    <col min="3575" max="3576" width="10" style="1" customWidth="1"/>
    <col min="3577" max="3578" width="6" style="1" bestFit="1" customWidth="1"/>
    <col min="3579" max="3580" width="9.140625" style="1"/>
    <col min="3581" max="3581" width="9.85546875" style="1" bestFit="1" customWidth="1"/>
    <col min="3582" max="3810" width="9.140625" style="1"/>
    <col min="3811" max="3811" width="4.85546875" style="1" customWidth="1"/>
    <col min="3812" max="3812" width="21.5703125" style="1" bestFit="1" customWidth="1"/>
    <col min="3813" max="3813" width="15.85546875" style="1" bestFit="1" customWidth="1"/>
    <col min="3814" max="3814" width="5.85546875" style="1" customWidth="1"/>
    <col min="3815" max="3816" width="8" style="1" bestFit="1" customWidth="1"/>
    <col min="3817" max="3823" width="5.7109375" style="1" bestFit="1" customWidth="1"/>
    <col min="3824" max="3824" width="10.28515625" style="1" bestFit="1" customWidth="1"/>
    <col min="3825" max="3825" width="8.140625" style="1" bestFit="1" customWidth="1"/>
    <col min="3826" max="3826" width="8.85546875" style="1" bestFit="1" customWidth="1"/>
    <col min="3827" max="3827" width="8.5703125" style="1" bestFit="1" customWidth="1"/>
    <col min="3828" max="3829" width="11" style="1" bestFit="1" customWidth="1"/>
    <col min="3830" max="3830" width="8" style="1" bestFit="1" customWidth="1"/>
    <col min="3831" max="3832" width="10" style="1" customWidth="1"/>
    <col min="3833" max="3834" width="6" style="1" bestFit="1" customWidth="1"/>
    <col min="3835" max="3836" width="9.140625" style="1"/>
    <col min="3837" max="3837" width="9.85546875" style="1" bestFit="1" customWidth="1"/>
    <col min="3838" max="4066" width="9.140625" style="1"/>
    <col min="4067" max="4067" width="4.85546875" style="1" customWidth="1"/>
    <col min="4068" max="4068" width="21.5703125" style="1" bestFit="1" customWidth="1"/>
    <col min="4069" max="4069" width="15.85546875" style="1" bestFit="1" customWidth="1"/>
    <col min="4070" max="4070" width="5.85546875" style="1" customWidth="1"/>
    <col min="4071" max="4072" width="8" style="1" bestFit="1" customWidth="1"/>
    <col min="4073" max="4079" width="5.7109375" style="1" bestFit="1" customWidth="1"/>
    <col min="4080" max="4080" width="10.28515625" style="1" bestFit="1" customWidth="1"/>
    <col min="4081" max="4081" width="8.140625" style="1" bestFit="1" customWidth="1"/>
    <col min="4082" max="4082" width="8.85546875" style="1" bestFit="1" customWidth="1"/>
    <col min="4083" max="4083" width="8.5703125" style="1" bestFit="1" customWidth="1"/>
    <col min="4084" max="4085" width="11" style="1" bestFit="1" customWidth="1"/>
    <col min="4086" max="4086" width="8" style="1" bestFit="1" customWidth="1"/>
    <col min="4087" max="4088" width="10" style="1" customWidth="1"/>
    <col min="4089" max="4090" width="6" style="1" bestFit="1" customWidth="1"/>
    <col min="4091" max="4092" width="9.140625" style="1"/>
    <col min="4093" max="4093" width="9.85546875" style="1" bestFit="1" customWidth="1"/>
    <col min="4094" max="4322" width="9.140625" style="1"/>
    <col min="4323" max="4323" width="4.85546875" style="1" customWidth="1"/>
    <col min="4324" max="4324" width="21.5703125" style="1" bestFit="1" customWidth="1"/>
    <col min="4325" max="4325" width="15.85546875" style="1" bestFit="1" customWidth="1"/>
    <col min="4326" max="4326" width="5.85546875" style="1" customWidth="1"/>
    <col min="4327" max="4328" width="8" style="1" bestFit="1" customWidth="1"/>
    <col min="4329" max="4335" width="5.7109375" style="1" bestFit="1" customWidth="1"/>
    <col min="4336" max="4336" width="10.28515625" style="1" bestFit="1" customWidth="1"/>
    <col min="4337" max="4337" width="8.140625" style="1" bestFit="1" customWidth="1"/>
    <col min="4338" max="4338" width="8.85546875" style="1" bestFit="1" customWidth="1"/>
    <col min="4339" max="4339" width="8.5703125" style="1" bestFit="1" customWidth="1"/>
    <col min="4340" max="4341" width="11" style="1" bestFit="1" customWidth="1"/>
    <col min="4342" max="4342" width="8" style="1" bestFit="1" customWidth="1"/>
    <col min="4343" max="4344" width="10" style="1" customWidth="1"/>
    <col min="4345" max="4346" width="6" style="1" bestFit="1" customWidth="1"/>
    <col min="4347" max="4348" width="9.140625" style="1"/>
    <col min="4349" max="4349" width="9.85546875" style="1" bestFit="1" customWidth="1"/>
    <col min="4350" max="4578" width="9.140625" style="1"/>
    <col min="4579" max="4579" width="4.85546875" style="1" customWidth="1"/>
    <col min="4580" max="4580" width="21.5703125" style="1" bestFit="1" customWidth="1"/>
    <col min="4581" max="4581" width="15.85546875" style="1" bestFit="1" customWidth="1"/>
    <col min="4582" max="4582" width="5.85546875" style="1" customWidth="1"/>
    <col min="4583" max="4584" width="8" style="1" bestFit="1" customWidth="1"/>
    <col min="4585" max="4591" width="5.7109375" style="1" bestFit="1" customWidth="1"/>
    <col min="4592" max="4592" width="10.28515625" style="1" bestFit="1" customWidth="1"/>
    <col min="4593" max="4593" width="8.140625" style="1" bestFit="1" customWidth="1"/>
    <col min="4594" max="4594" width="8.85546875" style="1" bestFit="1" customWidth="1"/>
    <col min="4595" max="4595" width="8.5703125" style="1" bestFit="1" customWidth="1"/>
    <col min="4596" max="4597" width="11" style="1" bestFit="1" customWidth="1"/>
    <col min="4598" max="4598" width="8" style="1" bestFit="1" customWidth="1"/>
    <col min="4599" max="4600" width="10" style="1" customWidth="1"/>
    <col min="4601" max="4602" width="6" style="1" bestFit="1" customWidth="1"/>
    <col min="4603" max="4604" width="9.140625" style="1"/>
    <col min="4605" max="4605" width="9.85546875" style="1" bestFit="1" customWidth="1"/>
    <col min="4606" max="4834" width="9.140625" style="1"/>
    <col min="4835" max="4835" width="4.85546875" style="1" customWidth="1"/>
    <col min="4836" max="4836" width="21.5703125" style="1" bestFit="1" customWidth="1"/>
    <col min="4837" max="4837" width="15.85546875" style="1" bestFit="1" customWidth="1"/>
    <col min="4838" max="4838" width="5.85546875" style="1" customWidth="1"/>
    <col min="4839" max="4840" width="8" style="1" bestFit="1" customWidth="1"/>
    <col min="4841" max="4847" width="5.7109375" style="1" bestFit="1" customWidth="1"/>
    <col min="4848" max="4848" width="10.28515625" style="1" bestFit="1" customWidth="1"/>
    <col min="4849" max="4849" width="8.140625" style="1" bestFit="1" customWidth="1"/>
    <col min="4850" max="4850" width="8.85546875" style="1" bestFit="1" customWidth="1"/>
    <col min="4851" max="4851" width="8.5703125" style="1" bestFit="1" customWidth="1"/>
    <col min="4852" max="4853" width="11" style="1" bestFit="1" customWidth="1"/>
    <col min="4854" max="4854" width="8" style="1" bestFit="1" customWidth="1"/>
    <col min="4855" max="4856" width="10" style="1" customWidth="1"/>
    <col min="4857" max="4858" width="6" style="1" bestFit="1" customWidth="1"/>
    <col min="4859" max="4860" width="9.140625" style="1"/>
    <col min="4861" max="4861" width="9.85546875" style="1" bestFit="1" customWidth="1"/>
    <col min="4862" max="5090" width="9.140625" style="1"/>
    <col min="5091" max="5091" width="4.85546875" style="1" customWidth="1"/>
    <col min="5092" max="5092" width="21.5703125" style="1" bestFit="1" customWidth="1"/>
    <col min="5093" max="5093" width="15.85546875" style="1" bestFit="1" customWidth="1"/>
    <col min="5094" max="5094" width="5.85546875" style="1" customWidth="1"/>
    <col min="5095" max="5096" width="8" style="1" bestFit="1" customWidth="1"/>
    <col min="5097" max="5103" width="5.7109375" style="1" bestFit="1" customWidth="1"/>
    <col min="5104" max="5104" width="10.28515625" style="1" bestFit="1" customWidth="1"/>
    <col min="5105" max="5105" width="8.140625" style="1" bestFit="1" customWidth="1"/>
    <col min="5106" max="5106" width="8.85546875" style="1" bestFit="1" customWidth="1"/>
    <col min="5107" max="5107" width="8.5703125" style="1" bestFit="1" customWidth="1"/>
    <col min="5108" max="5109" width="11" style="1" bestFit="1" customWidth="1"/>
    <col min="5110" max="5110" width="8" style="1" bestFit="1" customWidth="1"/>
    <col min="5111" max="5112" width="10" style="1" customWidth="1"/>
    <col min="5113" max="5114" width="6" style="1" bestFit="1" customWidth="1"/>
    <col min="5115" max="5116" width="9.140625" style="1"/>
    <col min="5117" max="5117" width="9.85546875" style="1" bestFit="1" customWidth="1"/>
    <col min="5118" max="5346" width="9.140625" style="1"/>
    <col min="5347" max="5347" width="4.85546875" style="1" customWidth="1"/>
    <col min="5348" max="5348" width="21.5703125" style="1" bestFit="1" customWidth="1"/>
    <col min="5349" max="5349" width="15.85546875" style="1" bestFit="1" customWidth="1"/>
    <col min="5350" max="5350" width="5.85546875" style="1" customWidth="1"/>
    <col min="5351" max="5352" width="8" style="1" bestFit="1" customWidth="1"/>
    <col min="5353" max="5359" width="5.7109375" style="1" bestFit="1" customWidth="1"/>
    <col min="5360" max="5360" width="10.28515625" style="1" bestFit="1" customWidth="1"/>
    <col min="5361" max="5361" width="8.140625" style="1" bestFit="1" customWidth="1"/>
    <col min="5362" max="5362" width="8.85546875" style="1" bestFit="1" customWidth="1"/>
    <col min="5363" max="5363" width="8.5703125" style="1" bestFit="1" customWidth="1"/>
    <col min="5364" max="5365" width="11" style="1" bestFit="1" customWidth="1"/>
    <col min="5366" max="5366" width="8" style="1" bestFit="1" customWidth="1"/>
    <col min="5367" max="5368" width="10" style="1" customWidth="1"/>
    <col min="5369" max="5370" width="6" style="1" bestFit="1" customWidth="1"/>
    <col min="5371" max="5372" width="9.140625" style="1"/>
    <col min="5373" max="5373" width="9.85546875" style="1" bestFit="1" customWidth="1"/>
    <col min="5374" max="5602" width="9.140625" style="1"/>
    <col min="5603" max="5603" width="4.85546875" style="1" customWidth="1"/>
    <col min="5604" max="5604" width="21.5703125" style="1" bestFit="1" customWidth="1"/>
    <col min="5605" max="5605" width="15.85546875" style="1" bestFit="1" customWidth="1"/>
    <col min="5606" max="5606" width="5.85546875" style="1" customWidth="1"/>
    <col min="5607" max="5608" width="8" style="1" bestFit="1" customWidth="1"/>
    <col min="5609" max="5615" width="5.7109375" style="1" bestFit="1" customWidth="1"/>
    <col min="5616" max="5616" width="10.28515625" style="1" bestFit="1" customWidth="1"/>
    <col min="5617" max="5617" width="8.140625" style="1" bestFit="1" customWidth="1"/>
    <col min="5618" max="5618" width="8.85546875" style="1" bestFit="1" customWidth="1"/>
    <col min="5619" max="5619" width="8.5703125" style="1" bestFit="1" customWidth="1"/>
    <col min="5620" max="5621" width="11" style="1" bestFit="1" customWidth="1"/>
    <col min="5622" max="5622" width="8" style="1" bestFit="1" customWidth="1"/>
    <col min="5623" max="5624" width="10" style="1" customWidth="1"/>
    <col min="5625" max="5626" width="6" style="1" bestFit="1" customWidth="1"/>
    <col min="5627" max="5628" width="9.140625" style="1"/>
    <col min="5629" max="5629" width="9.85546875" style="1" bestFit="1" customWidth="1"/>
    <col min="5630" max="5858" width="9.140625" style="1"/>
    <col min="5859" max="5859" width="4.85546875" style="1" customWidth="1"/>
    <col min="5860" max="5860" width="21.5703125" style="1" bestFit="1" customWidth="1"/>
    <col min="5861" max="5861" width="15.85546875" style="1" bestFit="1" customWidth="1"/>
    <col min="5862" max="5862" width="5.85546875" style="1" customWidth="1"/>
    <col min="5863" max="5864" width="8" style="1" bestFit="1" customWidth="1"/>
    <col min="5865" max="5871" width="5.7109375" style="1" bestFit="1" customWidth="1"/>
    <col min="5872" max="5872" width="10.28515625" style="1" bestFit="1" customWidth="1"/>
    <col min="5873" max="5873" width="8.140625" style="1" bestFit="1" customWidth="1"/>
    <col min="5874" max="5874" width="8.85546875" style="1" bestFit="1" customWidth="1"/>
    <col min="5875" max="5875" width="8.5703125" style="1" bestFit="1" customWidth="1"/>
    <col min="5876" max="5877" width="11" style="1" bestFit="1" customWidth="1"/>
    <col min="5878" max="5878" width="8" style="1" bestFit="1" customWidth="1"/>
    <col min="5879" max="5880" width="10" style="1" customWidth="1"/>
    <col min="5881" max="5882" width="6" style="1" bestFit="1" customWidth="1"/>
    <col min="5883" max="5884" width="9.140625" style="1"/>
    <col min="5885" max="5885" width="9.85546875" style="1" bestFit="1" customWidth="1"/>
    <col min="5886" max="6114" width="9.140625" style="1"/>
    <col min="6115" max="6115" width="4.85546875" style="1" customWidth="1"/>
    <col min="6116" max="6116" width="21.5703125" style="1" bestFit="1" customWidth="1"/>
    <col min="6117" max="6117" width="15.85546875" style="1" bestFit="1" customWidth="1"/>
    <col min="6118" max="6118" width="5.85546875" style="1" customWidth="1"/>
    <col min="6119" max="6120" width="8" style="1" bestFit="1" customWidth="1"/>
    <col min="6121" max="6127" width="5.7109375" style="1" bestFit="1" customWidth="1"/>
    <col min="6128" max="6128" width="10.28515625" style="1" bestFit="1" customWidth="1"/>
    <col min="6129" max="6129" width="8.140625" style="1" bestFit="1" customWidth="1"/>
    <col min="6130" max="6130" width="8.85546875" style="1" bestFit="1" customWidth="1"/>
    <col min="6131" max="6131" width="8.5703125" style="1" bestFit="1" customWidth="1"/>
    <col min="6132" max="6133" width="11" style="1" bestFit="1" customWidth="1"/>
    <col min="6134" max="6134" width="8" style="1" bestFit="1" customWidth="1"/>
    <col min="6135" max="6136" width="10" style="1" customWidth="1"/>
    <col min="6137" max="6138" width="6" style="1" bestFit="1" customWidth="1"/>
    <col min="6139" max="6140" width="9.140625" style="1"/>
    <col min="6141" max="6141" width="9.85546875" style="1" bestFit="1" customWidth="1"/>
    <col min="6142" max="6370" width="9.140625" style="1"/>
    <col min="6371" max="6371" width="4.85546875" style="1" customWidth="1"/>
    <col min="6372" max="6372" width="21.5703125" style="1" bestFit="1" customWidth="1"/>
    <col min="6373" max="6373" width="15.85546875" style="1" bestFit="1" customWidth="1"/>
    <col min="6374" max="6374" width="5.85546875" style="1" customWidth="1"/>
    <col min="6375" max="6376" width="8" style="1" bestFit="1" customWidth="1"/>
    <col min="6377" max="6383" width="5.7109375" style="1" bestFit="1" customWidth="1"/>
    <col min="6384" max="6384" width="10.28515625" style="1" bestFit="1" customWidth="1"/>
    <col min="6385" max="6385" width="8.140625" style="1" bestFit="1" customWidth="1"/>
    <col min="6386" max="6386" width="8.85546875" style="1" bestFit="1" customWidth="1"/>
    <col min="6387" max="6387" width="8.5703125" style="1" bestFit="1" customWidth="1"/>
    <col min="6388" max="6389" width="11" style="1" bestFit="1" customWidth="1"/>
    <col min="6390" max="6390" width="8" style="1" bestFit="1" customWidth="1"/>
    <col min="6391" max="6392" width="10" style="1" customWidth="1"/>
    <col min="6393" max="6394" width="6" style="1" bestFit="1" customWidth="1"/>
    <col min="6395" max="6396" width="9.140625" style="1"/>
    <col min="6397" max="6397" width="9.85546875" style="1" bestFit="1" customWidth="1"/>
    <col min="6398" max="6626" width="9.140625" style="1"/>
    <col min="6627" max="6627" width="4.85546875" style="1" customWidth="1"/>
    <col min="6628" max="6628" width="21.5703125" style="1" bestFit="1" customWidth="1"/>
    <col min="6629" max="6629" width="15.85546875" style="1" bestFit="1" customWidth="1"/>
    <col min="6630" max="6630" width="5.85546875" style="1" customWidth="1"/>
    <col min="6631" max="6632" width="8" style="1" bestFit="1" customWidth="1"/>
    <col min="6633" max="6639" width="5.7109375" style="1" bestFit="1" customWidth="1"/>
    <col min="6640" max="6640" width="10.28515625" style="1" bestFit="1" customWidth="1"/>
    <col min="6641" max="6641" width="8.140625" style="1" bestFit="1" customWidth="1"/>
    <col min="6642" max="6642" width="8.85546875" style="1" bestFit="1" customWidth="1"/>
    <col min="6643" max="6643" width="8.5703125" style="1" bestFit="1" customWidth="1"/>
    <col min="6644" max="6645" width="11" style="1" bestFit="1" customWidth="1"/>
    <col min="6646" max="6646" width="8" style="1" bestFit="1" customWidth="1"/>
    <col min="6647" max="6648" width="10" style="1" customWidth="1"/>
    <col min="6649" max="6650" width="6" style="1" bestFit="1" customWidth="1"/>
    <col min="6651" max="6652" width="9.140625" style="1"/>
    <col min="6653" max="6653" width="9.85546875" style="1" bestFit="1" customWidth="1"/>
    <col min="6654" max="6882" width="9.140625" style="1"/>
    <col min="6883" max="6883" width="4.85546875" style="1" customWidth="1"/>
    <col min="6884" max="6884" width="21.5703125" style="1" bestFit="1" customWidth="1"/>
    <col min="6885" max="6885" width="15.85546875" style="1" bestFit="1" customWidth="1"/>
    <col min="6886" max="6886" width="5.85546875" style="1" customWidth="1"/>
    <col min="6887" max="6888" width="8" style="1" bestFit="1" customWidth="1"/>
    <col min="6889" max="6895" width="5.7109375" style="1" bestFit="1" customWidth="1"/>
    <col min="6896" max="6896" width="10.28515625" style="1" bestFit="1" customWidth="1"/>
    <col min="6897" max="6897" width="8.140625" style="1" bestFit="1" customWidth="1"/>
    <col min="6898" max="6898" width="8.85546875" style="1" bestFit="1" customWidth="1"/>
    <col min="6899" max="6899" width="8.5703125" style="1" bestFit="1" customWidth="1"/>
    <col min="6900" max="6901" width="11" style="1" bestFit="1" customWidth="1"/>
    <col min="6902" max="6902" width="8" style="1" bestFit="1" customWidth="1"/>
    <col min="6903" max="6904" width="10" style="1" customWidth="1"/>
    <col min="6905" max="6906" width="6" style="1" bestFit="1" customWidth="1"/>
    <col min="6907" max="6908" width="9.140625" style="1"/>
    <col min="6909" max="6909" width="9.85546875" style="1" bestFit="1" customWidth="1"/>
    <col min="6910" max="7138" width="9.140625" style="1"/>
    <col min="7139" max="7139" width="4.85546875" style="1" customWidth="1"/>
    <col min="7140" max="7140" width="21.5703125" style="1" bestFit="1" customWidth="1"/>
    <col min="7141" max="7141" width="15.85546875" style="1" bestFit="1" customWidth="1"/>
    <col min="7142" max="7142" width="5.85546875" style="1" customWidth="1"/>
    <col min="7143" max="7144" width="8" style="1" bestFit="1" customWidth="1"/>
    <col min="7145" max="7151" width="5.7109375" style="1" bestFit="1" customWidth="1"/>
    <col min="7152" max="7152" width="10.28515625" style="1" bestFit="1" customWidth="1"/>
    <col min="7153" max="7153" width="8.140625" style="1" bestFit="1" customWidth="1"/>
    <col min="7154" max="7154" width="8.85546875" style="1" bestFit="1" customWidth="1"/>
    <col min="7155" max="7155" width="8.5703125" style="1" bestFit="1" customWidth="1"/>
    <col min="7156" max="7157" width="11" style="1" bestFit="1" customWidth="1"/>
    <col min="7158" max="7158" width="8" style="1" bestFit="1" customWidth="1"/>
    <col min="7159" max="7160" width="10" style="1" customWidth="1"/>
    <col min="7161" max="7162" width="6" style="1" bestFit="1" customWidth="1"/>
    <col min="7163" max="7164" width="9.140625" style="1"/>
    <col min="7165" max="7165" width="9.85546875" style="1" bestFit="1" customWidth="1"/>
    <col min="7166" max="7394" width="9.140625" style="1"/>
    <col min="7395" max="7395" width="4.85546875" style="1" customWidth="1"/>
    <col min="7396" max="7396" width="21.5703125" style="1" bestFit="1" customWidth="1"/>
    <col min="7397" max="7397" width="15.85546875" style="1" bestFit="1" customWidth="1"/>
    <col min="7398" max="7398" width="5.85546875" style="1" customWidth="1"/>
    <col min="7399" max="7400" width="8" style="1" bestFit="1" customWidth="1"/>
    <col min="7401" max="7407" width="5.7109375" style="1" bestFit="1" customWidth="1"/>
    <col min="7408" max="7408" width="10.28515625" style="1" bestFit="1" customWidth="1"/>
    <col min="7409" max="7409" width="8.140625" style="1" bestFit="1" customWidth="1"/>
    <col min="7410" max="7410" width="8.85546875" style="1" bestFit="1" customWidth="1"/>
    <col min="7411" max="7411" width="8.5703125" style="1" bestFit="1" customWidth="1"/>
    <col min="7412" max="7413" width="11" style="1" bestFit="1" customWidth="1"/>
    <col min="7414" max="7414" width="8" style="1" bestFit="1" customWidth="1"/>
    <col min="7415" max="7416" width="10" style="1" customWidth="1"/>
    <col min="7417" max="7418" width="6" style="1" bestFit="1" customWidth="1"/>
    <col min="7419" max="7420" width="9.140625" style="1"/>
    <col min="7421" max="7421" width="9.85546875" style="1" bestFit="1" customWidth="1"/>
    <col min="7422" max="7650" width="9.140625" style="1"/>
    <col min="7651" max="7651" width="4.85546875" style="1" customWidth="1"/>
    <col min="7652" max="7652" width="21.5703125" style="1" bestFit="1" customWidth="1"/>
    <col min="7653" max="7653" width="15.85546875" style="1" bestFit="1" customWidth="1"/>
    <col min="7654" max="7654" width="5.85546875" style="1" customWidth="1"/>
    <col min="7655" max="7656" width="8" style="1" bestFit="1" customWidth="1"/>
    <col min="7657" max="7663" width="5.7109375" style="1" bestFit="1" customWidth="1"/>
    <col min="7664" max="7664" width="10.28515625" style="1" bestFit="1" customWidth="1"/>
    <col min="7665" max="7665" width="8.140625" style="1" bestFit="1" customWidth="1"/>
    <col min="7666" max="7666" width="8.85546875" style="1" bestFit="1" customWidth="1"/>
    <col min="7667" max="7667" width="8.5703125" style="1" bestFit="1" customWidth="1"/>
    <col min="7668" max="7669" width="11" style="1" bestFit="1" customWidth="1"/>
    <col min="7670" max="7670" width="8" style="1" bestFit="1" customWidth="1"/>
    <col min="7671" max="7672" width="10" style="1" customWidth="1"/>
    <col min="7673" max="7674" width="6" style="1" bestFit="1" customWidth="1"/>
    <col min="7675" max="7676" width="9.140625" style="1"/>
    <col min="7677" max="7677" width="9.85546875" style="1" bestFit="1" customWidth="1"/>
    <col min="7678" max="7906" width="9.140625" style="1"/>
    <col min="7907" max="7907" width="4.85546875" style="1" customWidth="1"/>
    <col min="7908" max="7908" width="21.5703125" style="1" bestFit="1" customWidth="1"/>
    <col min="7909" max="7909" width="15.85546875" style="1" bestFit="1" customWidth="1"/>
    <col min="7910" max="7910" width="5.85546875" style="1" customWidth="1"/>
    <col min="7911" max="7912" width="8" style="1" bestFit="1" customWidth="1"/>
    <col min="7913" max="7919" width="5.7109375" style="1" bestFit="1" customWidth="1"/>
    <col min="7920" max="7920" width="10.28515625" style="1" bestFit="1" customWidth="1"/>
    <col min="7921" max="7921" width="8.140625" style="1" bestFit="1" customWidth="1"/>
    <col min="7922" max="7922" width="8.85546875" style="1" bestFit="1" customWidth="1"/>
    <col min="7923" max="7923" width="8.5703125" style="1" bestFit="1" customWidth="1"/>
    <col min="7924" max="7925" width="11" style="1" bestFit="1" customWidth="1"/>
    <col min="7926" max="7926" width="8" style="1" bestFit="1" customWidth="1"/>
    <col min="7927" max="7928" width="10" style="1" customWidth="1"/>
    <col min="7929" max="7930" width="6" style="1" bestFit="1" customWidth="1"/>
    <col min="7931" max="7932" width="9.140625" style="1"/>
    <col min="7933" max="7933" width="9.85546875" style="1" bestFit="1" customWidth="1"/>
    <col min="7934" max="8162" width="9.140625" style="1"/>
    <col min="8163" max="8163" width="4.85546875" style="1" customWidth="1"/>
    <col min="8164" max="8164" width="21.5703125" style="1" bestFit="1" customWidth="1"/>
    <col min="8165" max="8165" width="15.85546875" style="1" bestFit="1" customWidth="1"/>
    <col min="8166" max="8166" width="5.85546875" style="1" customWidth="1"/>
    <col min="8167" max="8168" width="8" style="1" bestFit="1" customWidth="1"/>
    <col min="8169" max="8175" width="5.7109375" style="1" bestFit="1" customWidth="1"/>
    <col min="8176" max="8176" width="10.28515625" style="1" bestFit="1" customWidth="1"/>
    <col min="8177" max="8177" width="8.140625" style="1" bestFit="1" customWidth="1"/>
    <col min="8178" max="8178" width="8.85546875" style="1" bestFit="1" customWidth="1"/>
    <col min="8179" max="8179" width="8.5703125" style="1" bestFit="1" customWidth="1"/>
    <col min="8180" max="8181" width="11" style="1" bestFit="1" customWidth="1"/>
    <col min="8182" max="8182" width="8" style="1" bestFit="1" customWidth="1"/>
    <col min="8183" max="8184" width="10" style="1" customWidth="1"/>
    <col min="8185" max="8186" width="6" style="1" bestFit="1" customWidth="1"/>
    <col min="8187" max="8188" width="9.140625" style="1"/>
    <col min="8189" max="8189" width="9.85546875" style="1" bestFit="1" customWidth="1"/>
    <col min="8190" max="8418" width="9.140625" style="1"/>
    <col min="8419" max="8419" width="4.85546875" style="1" customWidth="1"/>
    <col min="8420" max="8420" width="21.5703125" style="1" bestFit="1" customWidth="1"/>
    <col min="8421" max="8421" width="15.85546875" style="1" bestFit="1" customWidth="1"/>
    <col min="8422" max="8422" width="5.85546875" style="1" customWidth="1"/>
    <col min="8423" max="8424" width="8" style="1" bestFit="1" customWidth="1"/>
    <col min="8425" max="8431" width="5.7109375" style="1" bestFit="1" customWidth="1"/>
    <col min="8432" max="8432" width="10.28515625" style="1" bestFit="1" customWidth="1"/>
    <col min="8433" max="8433" width="8.140625" style="1" bestFit="1" customWidth="1"/>
    <col min="8434" max="8434" width="8.85546875" style="1" bestFit="1" customWidth="1"/>
    <col min="8435" max="8435" width="8.5703125" style="1" bestFit="1" customWidth="1"/>
    <col min="8436" max="8437" width="11" style="1" bestFit="1" customWidth="1"/>
    <col min="8438" max="8438" width="8" style="1" bestFit="1" customWidth="1"/>
    <col min="8439" max="8440" width="10" style="1" customWidth="1"/>
    <col min="8441" max="8442" width="6" style="1" bestFit="1" customWidth="1"/>
    <col min="8443" max="8444" width="9.140625" style="1"/>
    <col min="8445" max="8445" width="9.85546875" style="1" bestFit="1" customWidth="1"/>
    <col min="8446" max="8674" width="9.140625" style="1"/>
    <col min="8675" max="8675" width="4.85546875" style="1" customWidth="1"/>
    <col min="8676" max="8676" width="21.5703125" style="1" bestFit="1" customWidth="1"/>
    <col min="8677" max="8677" width="15.85546875" style="1" bestFit="1" customWidth="1"/>
    <col min="8678" max="8678" width="5.85546875" style="1" customWidth="1"/>
    <col min="8679" max="8680" width="8" style="1" bestFit="1" customWidth="1"/>
    <col min="8681" max="8687" width="5.7109375" style="1" bestFit="1" customWidth="1"/>
    <col min="8688" max="8688" width="10.28515625" style="1" bestFit="1" customWidth="1"/>
    <col min="8689" max="8689" width="8.140625" style="1" bestFit="1" customWidth="1"/>
    <col min="8690" max="8690" width="8.85546875" style="1" bestFit="1" customWidth="1"/>
    <col min="8691" max="8691" width="8.5703125" style="1" bestFit="1" customWidth="1"/>
    <col min="8692" max="8693" width="11" style="1" bestFit="1" customWidth="1"/>
    <col min="8694" max="8694" width="8" style="1" bestFit="1" customWidth="1"/>
    <col min="8695" max="8696" width="10" style="1" customWidth="1"/>
    <col min="8697" max="8698" width="6" style="1" bestFit="1" customWidth="1"/>
    <col min="8699" max="8700" width="9.140625" style="1"/>
    <col min="8701" max="8701" width="9.85546875" style="1" bestFit="1" customWidth="1"/>
    <col min="8702" max="8930" width="9.140625" style="1"/>
    <col min="8931" max="8931" width="4.85546875" style="1" customWidth="1"/>
    <col min="8932" max="8932" width="21.5703125" style="1" bestFit="1" customWidth="1"/>
    <col min="8933" max="8933" width="15.85546875" style="1" bestFit="1" customWidth="1"/>
    <col min="8934" max="8934" width="5.85546875" style="1" customWidth="1"/>
    <col min="8935" max="8936" width="8" style="1" bestFit="1" customWidth="1"/>
    <col min="8937" max="8943" width="5.7109375" style="1" bestFit="1" customWidth="1"/>
    <col min="8944" max="8944" width="10.28515625" style="1" bestFit="1" customWidth="1"/>
    <col min="8945" max="8945" width="8.140625" style="1" bestFit="1" customWidth="1"/>
    <col min="8946" max="8946" width="8.85546875" style="1" bestFit="1" customWidth="1"/>
    <col min="8947" max="8947" width="8.5703125" style="1" bestFit="1" customWidth="1"/>
    <col min="8948" max="8949" width="11" style="1" bestFit="1" customWidth="1"/>
    <col min="8950" max="8950" width="8" style="1" bestFit="1" customWidth="1"/>
    <col min="8951" max="8952" width="10" style="1" customWidth="1"/>
    <col min="8953" max="8954" width="6" style="1" bestFit="1" customWidth="1"/>
    <col min="8955" max="8956" width="9.140625" style="1"/>
    <col min="8957" max="8957" width="9.85546875" style="1" bestFit="1" customWidth="1"/>
    <col min="8958" max="9186" width="9.140625" style="1"/>
    <col min="9187" max="9187" width="4.85546875" style="1" customWidth="1"/>
    <col min="9188" max="9188" width="21.5703125" style="1" bestFit="1" customWidth="1"/>
    <col min="9189" max="9189" width="15.85546875" style="1" bestFit="1" customWidth="1"/>
    <col min="9190" max="9190" width="5.85546875" style="1" customWidth="1"/>
    <col min="9191" max="9192" width="8" style="1" bestFit="1" customWidth="1"/>
    <col min="9193" max="9199" width="5.7109375" style="1" bestFit="1" customWidth="1"/>
    <col min="9200" max="9200" width="10.28515625" style="1" bestFit="1" customWidth="1"/>
    <col min="9201" max="9201" width="8.140625" style="1" bestFit="1" customWidth="1"/>
    <col min="9202" max="9202" width="8.85546875" style="1" bestFit="1" customWidth="1"/>
    <col min="9203" max="9203" width="8.5703125" style="1" bestFit="1" customWidth="1"/>
    <col min="9204" max="9205" width="11" style="1" bestFit="1" customWidth="1"/>
    <col min="9206" max="9206" width="8" style="1" bestFit="1" customWidth="1"/>
    <col min="9207" max="9208" width="10" style="1" customWidth="1"/>
    <col min="9209" max="9210" width="6" style="1" bestFit="1" customWidth="1"/>
    <col min="9211" max="9212" width="9.140625" style="1"/>
    <col min="9213" max="9213" width="9.85546875" style="1" bestFit="1" customWidth="1"/>
    <col min="9214" max="9442" width="9.140625" style="1"/>
    <col min="9443" max="9443" width="4.85546875" style="1" customWidth="1"/>
    <col min="9444" max="9444" width="21.5703125" style="1" bestFit="1" customWidth="1"/>
    <col min="9445" max="9445" width="15.85546875" style="1" bestFit="1" customWidth="1"/>
    <col min="9446" max="9446" width="5.85546875" style="1" customWidth="1"/>
    <col min="9447" max="9448" width="8" style="1" bestFit="1" customWidth="1"/>
    <col min="9449" max="9455" width="5.7109375" style="1" bestFit="1" customWidth="1"/>
    <col min="9456" max="9456" width="10.28515625" style="1" bestFit="1" customWidth="1"/>
    <col min="9457" max="9457" width="8.140625" style="1" bestFit="1" customWidth="1"/>
    <col min="9458" max="9458" width="8.85546875" style="1" bestFit="1" customWidth="1"/>
    <col min="9459" max="9459" width="8.5703125" style="1" bestFit="1" customWidth="1"/>
    <col min="9460" max="9461" width="11" style="1" bestFit="1" customWidth="1"/>
    <col min="9462" max="9462" width="8" style="1" bestFit="1" customWidth="1"/>
    <col min="9463" max="9464" width="10" style="1" customWidth="1"/>
    <col min="9465" max="9466" width="6" style="1" bestFit="1" customWidth="1"/>
    <col min="9467" max="9468" width="9.140625" style="1"/>
    <col min="9469" max="9469" width="9.85546875" style="1" bestFit="1" customWidth="1"/>
    <col min="9470" max="9698" width="9.140625" style="1"/>
    <col min="9699" max="9699" width="4.85546875" style="1" customWidth="1"/>
    <col min="9700" max="9700" width="21.5703125" style="1" bestFit="1" customWidth="1"/>
    <col min="9701" max="9701" width="15.85546875" style="1" bestFit="1" customWidth="1"/>
    <col min="9702" max="9702" width="5.85546875" style="1" customWidth="1"/>
    <col min="9703" max="9704" width="8" style="1" bestFit="1" customWidth="1"/>
    <col min="9705" max="9711" width="5.7109375" style="1" bestFit="1" customWidth="1"/>
    <col min="9712" max="9712" width="10.28515625" style="1" bestFit="1" customWidth="1"/>
    <col min="9713" max="9713" width="8.140625" style="1" bestFit="1" customWidth="1"/>
    <col min="9714" max="9714" width="8.85546875" style="1" bestFit="1" customWidth="1"/>
    <col min="9715" max="9715" width="8.5703125" style="1" bestFit="1" customWidth="1"/>
    <col min="9716" max="9717" width="11" style="1" bestFit="1" customWidth="1"/>
    <col min="9718" max="9718" width="8" style="1" bestFit="1" customWidth="1"/>
    <col min="9719" max="9720" width="10" style="1" customWidth="1"/>
    <col min="9721" max="9722" width="6" style="1" bestFit="1" customWidth="1"/>
    <col min="9723" max="9724" width="9.140625" style="1"/>
    <col min="9725" max="9725" width="9.85546875" style="1" bestFit="1" customWidth="1"/>
    <col min="9726" max="9954" width="9.140625" style="1"/>
    <col min="9955" max="9955" width="4.85546875" style="1" customWidth="1"/>
    <col min="9956" max="9956" width="21.5703125" style="1" bestFit="1" customWidth="1"/>
    <col min="9957" max="9957" width="15.85546875" style="1" bestFit="1" customWidth="1"/>
    <col min="9958" max="9958" width="5.85546875" style="1" customWidth="1"/>
    <col min="9959" max="9960" width="8" style="1" bestFit="1" customWidth="1"/>
    <col min="9961" max="9967" width="5.7109375" style="1" bestFit="1" customWidth="1"/>
    <col min="9968" max="9968" width="10.28515625" style="1" bestFit="1" customWidth="1"/>
    <col min="9969" max="9969" width="8.140625" style="1" bestFit="1" customWidth="1"/>
    <col min="9970" max="9970" width="8.85546875" style="1" bestFit="1" customWidth="1"/>
    <col min="9971" max="9971" width="8.5703125" style="1" bestFit="1" customWidth="1"/>
    <col min="9972" max="9973" width="11" style="1" bestFit="1" customWidth="1"/>
    <col min="9974" max="9974" width="8" style="1" bestFit="1" customWidth="1"/>
    <col min="9975" max="9976" width="10" style="1" customWidth="1"/>
    <col min="9977" max="9978" width="6" style="1" bestFit="1" customWidth="1"/>
    <col min="9979" max="9980" width="9.140625" style="1"/>
    <col min="9981" max="9981" width="9.85546875" style="1" bestFit="1" customWidth="1"/>
    <col min="9982" max="10210" width="9.140625" style="1"/>
    <col min="10211" max="10211" width="4.85546875" style="1" customWidth="1"/>
    <col min="10212" max="10212" width="21.5703125" style="1" bestFit="1" customWidth="1"/>
    <col min="10213" max="10213" width="15.85546875" style="1" bestFit="1" customWidth="1"/>
    <col min="10214" max="10214" width="5.85546875" style="1" customWidth="1"/>
    <col min="10215" max="10216" width="8" style="1" bestFit="1" customWidth="1"/>
    <col min="10217" max="10223" width="5.7109375" style="1" bestFit="1" customWidth="1"/>
    <col min="10224" max="10224" width="10.28515625" style="1" bestFit="1" customWidth="1"/>
    <col min="10225" max="10225" width="8.140625" style="1" bestFit="1" customWidth="1"/>
    <col min="10226" max="10226" width="8.85546875" style="1" bestFit="1" customWidth="1"/>
    <col min="10227" max="10227" width="8.5703125" style="1" bestFit="1" customWidth="1"/>
    <col min="10228" max="10229" width="11" style="1" bestFit="1" customWidth="1"/>
    <col min="10230" max="10230" width="8" style="1" bestFit="1" customWidth="1"/>
    <col min="10231" max="10232" width="10" style="1" customWidth="1"/>
    <col min="10233" max="10234" width="6" style="1" bestFit="1" customWidth="1"/>
    <col min="10235" max="10236" width="9.140625" style="1"/>
    <col min="10237" max="10237" width="9.85546875" style="1" bestFit="1" customWidth="1"/>
    <col min="10238" max="10466" width="9.140625" style="1"/>
    <col min="10467" max="10467" width="4.85546875" style="1" customWidth="1"/>
    <col min="10468" max="10468" width="21.5703125" style="1" bestFit="1" customWidth="1"/>
    <col min="10469" max="10469" width="15.85546875" style="1" bestFit="1" customWidth="1"/>
    <col min="10470" max="10470" width="5.85546875" style="1" customWidth="1"/>
    <col min="10471" max="10472" width="8" style="1" bestFit="1" customWidth="1"/>
    <col min="10473" max="10479" width="5.7109375" style="1" bestFit="1" customWidth="1"/>
    <col min="10480" max="10480" width="10.28515625" style="1" bestFit="1" customWidth="1"/>
    <col min="10481" max="10481" width="8.140625" style="1" bestFit="1" customWidth="1"/>
    <col min="10482" max="10482" width="8.85546875" style="1" bestFit="1" customWidth="1"/>
    <col min="10483" max="10483" width="8.5703125" style="1" bestFit="1" customWidth="1"/>
    <col min="10484" max="10485" width="11" style="1" bestFit="1" customWidth="1"/>
    <col min="10486" max="10486" width="8" style="1" bestFit="1" customWidth="1"/>
    <col min="10487" max="10488" width="10" style="1" customWidth="1"/>
    <col min="10489" max="10490" width="6" style="1" bestFit="1" customWidth="1"/>
    <col min="10491" max="10492" width="9.140625" style="1"/>
    <col min="10493" max="10493" width="9.85546875" style="1" bestFit="1" customWidth="1"/>
    <col min="10494" max="10722" width="9.140625" style="1"/>
    <col min="10723" max="10723" width="4.85546875" style="1" customWidth="1"/>
    <col min="10724" max="10724" width="21.5703125" style="1" bestFit="1" customWidth="1"/>
    <col min="10725" max="10725" width="15.85546875" style="1" bestFit="1" customWidth="1"/>
    <col min="10726" max="10726" width="5.85546875" style="1" customWidth="1"/>
    <col min="10727" max="10728" width="8" style="1" bestFit="1" customWidth="1"/>
    <col min="10729" max="10735" width="5.7109375" style="1" bestFit="1" customWidth="1"/>
    <col min="10736" max="10736" width="10.28515625" style="1" bestFit="1" customWidth="1"/>
    <col min="10737" max="10737" width="8.140625" style="1" bestFit="1" customWidth="1"/>
    <col min="10738" max="10738" width="8.85546875" style="1" bestFit="1" customWidth="1"/>
    <col min="10739" max="10739" width="8.5703125" style="1" bestFit="1" customWidth="1"/>
    <col min="10740" max="10741" width="11" style="1" bestFit="1" customWidth="1"/>
    <col min="10742" max="10742" width="8" style="1" bestFit="1" customWidth="1"/>
    <col min="10743" max="10744" width="10" style="1" customWidth="1"/>
    <col min="10745" max="10746" width="6" style="1" bestFit="1" customWidth="1"/>
    <col min="10747" max="10748" width="9.140625" style="1"/>
    <col min="10749" max="10749" width="9.85546875" style="1" bestFit="1" customWidth="1"/>
    <col min="10750" max="10978" width="9.140625" style="1"/>
    <col min="10979" max="10979" width="4.85546875" style="1" customWidth="1"/>
    <col min="10980" max="10980" width="21.5703125" style="1" bestFit="1" customWidth="1"/>
    <col min="10981" max="10981" width="15.85546875" style="1" bestFit="1" customWidth="1"/>
    <col min="10982" max="10982" width="5.85546875" style="1" customWidth="1"/>
    <col min="10983" max="10984" width="8" style="1" bestFit="1" customWidth="1"/>
    <col min="10985" max="10991" width="5.7109375" style="1" bestFit="1" customWidth="1"/>
    <col min="10992" max="10992" width="10.28515625" style="1" bestFit="1" customWidth="1"/>
    <col min="10993" max="10993" width="8.140625" style="1" bestFit="1" customWidth="1"/>
    <col min="10994" max="10994" width="8.85546875" style="1" bestFit="1" customWidth="1"/>
    <col min="10995" max="10995" width="8.5703125" style="1" bestFit="1" customWidth="1"/>
    <col min="10996" max="10997" width="11" style="1" bestFit="1" customWidth="1"/>
    <col min="10998" max="10998" width="8" style="1" bestFit="1" customWidth="1"/>
    <col min="10999" max="11000" width="10" style="1" customWidth="1"/>
    <col min="11001" max="11002" width="6" style="1" bestFit="1" customWidth="1"/>
    <col min="11003" max="11004" width="9.140625" style="1"/>
    <col min="11005" max="11005" width="9.85546875" style="1" bestFit="1" customWidth="1"/>
    <col min="11006" max="11234" width="9.140625" style="1"/>
    <col min="11235" max="11235" width="4.85546875" style="1" customWidth="1"/>
    <col min="11236" max="11236" width="21.5703125" style="1" bestFit="1" customWidth="1"/>
    <col min="11237" max="11237" width="15.85546875" style="1" bestFit="1" customWidth="1"/>
    <col min="11238" max="11238" width="5.85546875" style="1" customWidth="1"/>
    <col min="11239" max="11240" width="8" style="1" bestFit="1" customWidth="1"/>
    <col min="11241" max="11247" width="5.7109375" style="1" bestFit="1" customWidth="1"/>
    <col min="11248" max="11248" width="10.28515625" style="1" bestFit="1" customWidth="1"/>
    <col min="11249" max="11249" width="8.140625" style="1" bestFit="1" customWidth="1"/>
    <col min="11250" max="11250" width="8.85546875" style="1" bestFit="1" customWidth="1"/>
    <col min="11251" max="11251" width="8.5703125" style="1" bestFit="1" customWidth="1"/>
    <col min="11252" max="11253" width="11" style="1" bestFit="1" customWidth="1"/>
    <col min="11254" max="11254" width="8" style="1" bestFit="1" customWidth="1"/>
    <col min="11255" max="11256" width="10" style="1" customWidth="1"/>
    <col min="11257" max="11258" width="6" style="1" bestFit="1" customWidth="1"/>
    <col min="11259" max="11260" width="9.140625" style="1"/>
    <col min="11261" max="11261" width="9.85546875" style="1" bestFit="1" customWidth="1"/>
    <col min="11262" max="11490" width="9.140625" style="1"/>
    <col min="11491" max="11491" width="4.85546875" style="1" customWidth="1"/>
    <col min="11492" max="11492" width="21.5703125" style="1" bestFit="1" customWidth="1"/>
    <col min="11493" max="11493" width="15.85546875" style="1" bestFit="1" customWidth="1"/>
    <col min="11494" max="11494" width="5.85546875" style="1" customWidth="1"/>
    <col min="11495" max="11496" width="8" style="1" bestFit="1" customWidth="1"/>
    <col min="11497" max="11503" width="5.7109375" style="1" bestFit="1" customWidth="1"/>
    <col min="11504" max="11504" width="10.28515625" style="1" bestFit="1" customWidth="1"/>
    <col min="11505" max="11505" width="8.140625" style="1" bestFit="1" customWidth="1"/>
    <col min="11506" max="11506" width="8.85546875" style="1" bestFit="1" customWidth="1"/>
    <col min="11507" max="11507" width="8.5703125" style="1" bestFit="1" customWidth="1"/>
    <col min="11508" max="11509" width="11" style="1" bestFit="1" customWidth="1"/>
    <col min="11510" max="11510" width="8" style="1" bestFit="1" customWidth="1"/>
    <col min="11511" max="11512" width="10" style="1" customWidth="1"/>
    <col min="11513" max="11514" width="6" style="1" bestFit="1" customWidth="1"/>
    <col min="11515" max="11516" width="9.140625" style="1"/>
    <col min="11517" max="11517" width="9.85546875" style="1" bestFit="1" customWidth="1"/>
    <col min="11518" max="11746" width="9.140625" style="1"/>
    <col min="11747" max="11747" width="4.85546875" style="1" customWidth="1"/>
    <col min="11748" max="11748" width="21.5703125" style="1" bestFit="1" customWidth="1"/>
    <col min="11749" max="11749" width="15.85546875" style="1" bestFit="1" customWidth="1"/>
    <col min="11750" max="11750" width="5.85546875" style="1" customWidth="1"/>
    <col min="11751" max="11752" width="8" style="1" bestFit="1" customWidth="1"/>
    <col min="11753" max="11759" width="5.7109375" style="1" bestFit="1" customWidth="1"/>
    <col min="11760" max="11760" width="10.28515625" style="1" bestFit="1" customWidth="1"/>
    <col min="11761" max="11761" width="8.140625" style="1" bestFit="1" customWidth="1"/>
    <col min="11762" max="11762" width="8.85546875" style="1" bestFit="1" customWidth="1"/>
    <col min="11763" max="11763" width="8.5703125" style="1" bestFit="1" customWidth="1"/>
    <col min="11764" max="11765" width="11" style="1" bestFit="1" customWidth="1"/>
    <col min="11766" max="11766" width="8" style="1" bestFit="1" customWidth="1"/>
    <col min="11767" max="11768" width="10" style="1" customWidth="1"/>
    <col min="11769" max="11770" width="6" style="1" bestFit="1" customWidth="1"/>
    <col min="11771" max="11772" width="9.140625" style="1"/>
    <col min="11773" max="11773" width="9.85546875" style="1" bestFit="1" customWidth="1"/>
    <col min="11774" max="12002" width="9.140625" style="1"/>
    <col min="12003" max="12003" width="4.85546875" style="1" customWidth="1"/>
    <col min="12004" max="12004" width="21.5703125" style="1" bestFit="1" customWidth="1"/>
    <col min="12005" max="12005" width="15.85546875" style="1" bestFit="1" customWidth="1"/>
    <col min="12006" max="12006" width="5.85546875" style="1" customWidth="1"/>
    <col min="12007" max="12008" width="8" style="1" bestFit="1" customWidth="1"/>
    <col min="12009" max="12015" width="5.7109375" style="1" bestFit="1" customWidth="1"/>
    <col min="12016" max="12016" width="10.28515625" style="1" bestFit="1" customWidth="1"/>
    <col min="12017" max="12017" width="8.140625" style="1" bestFit="1" customWidth="1"/>
    <col min="12018" max="12018" width="8.85546875" style="1" bestFit="1" customWidth="1"/>
    <col min="12019" max="12019" width="8.5703125" style="1" bestFit="1" customWidth="1"/>
    <col min="12020" max="12021" width="11" style="1" bestFit="1" customWidth="1"/>
    <col min="12022" max="12022" width="8" style="1" bestFit="1" customWidth="1"/>
    <col min="12023" max="12024" width="10" style="1" customWidth="1"/>
    <col min="12025" max="12026" width="6" style="1" bestFit="1" customWidth="1"/>
    <col min="12027" max="12028" width="9.140625" style="1"/>
    <col min="12029" max="12029" width="9.85546875" style="1" bestFit="1" customWidth="1"/>
    <col min="12030" max="12258" width="9.140625" style="1"/>
    <col min="12259" max="12259" width="4.85546875" style="1" customWidth="1"/>
    <col min="12260" max="12260" width="21.5703125" style="1" bestFit="1" customWidth="1"/>
    <col min="12261" max="12261" width="15.85546875" style="1" bestFit="1" customWidth="1"/>
    <col min="12262" max="12262" width="5.85546875" style="1" customWidth="1"/>
    <col min="12263" max="12264" width="8" style="1" bestFit="1" customWidth="1"/>
    <col min="12265" max="12271" width="5.7109375" style="1" bestFit="1" customWidth="1"/>
    <col min="12272" max="12272" width="10.28515625" style="1" bestFit="1" customWidth="1"/>
    <col min="12273" max="12273" width="8.140625" style="1" bestFit="1" customWidth="1"/>
    <col min="12274" max="12274" width="8.85546875" style="1" bestFit="1" customWidth="1"/>
    <col min="12275" max="12275" width="8.5703125" style="1" bestFit="1" customWidth="1"/>
    <col min="12276" max="12277" width="11" style="1" bestFit="1" customWidth="1"/>
    <col min="12278" max="12278" width="8" style="1" bestFit="1" customWidth="1"/>
    <col min="12279" max="12280" width="10" style="1" customWidth="1"/>
    <col min="12281" max="12282" width="6" style="1" bestFit="1" customWidth="1"/>
    <col min="12283" max="12284" width="9.140625" style="1"/>
    <col min="12285" max="12285" width="9.85546875" style="1" bestFit="1" customWidth="1"/>
    <col min="12286" max="12514" width="9.140625" style="1"/>
    <col min="12515" max="12515" width="4.85546875" style="1" customWidth="1"/>
    <col min="12516" max="12516" width="21.5703125" style="1" bestFit="1" customWidth="1"/>
    <col min="12517" max="12517" width="15.85546875" style="1" bestFit="1" customWidth="1"/>
    <col min="12518" max="12518" width="5.85546875" style="1" customWidth="1"/>
    <col min="12519" max="12520" width="8" style="1" bestFit="1" customWidth="1"/>
    <col min="12521" max="12527" width="5.7109375" style="1" bestFit="1" customWidth="1"/>
    <col min="12528" max="12528" width="10.28515625" style="1" bestFit="1" customWidth="1"/>
    <col min="12529" max="12529" width="8.140625" style="1" bestFit="1" customWidth="1"/>
    <col min="12530" max="12530" width="8.85546875" style="1" bestFit="1" customWidth="1"/>
    <col min="12531" max="12531" width="8.5703125" style="1" bestFit="1" customWidth="1"/>
    <col min="12532" max="12533" width="11" style="1" bestFit="1" customWidth="1"/>
    <col min="12534" max="12534" width="8" style="1" bestFit="1" customWidth="1"/>
    <col min="12535" max="12536" width="10" style="1" customWidth="1"/>
    <col min="12537" max="12538" width="6" style="1" bestFit="1" customWidth="1"/>
    <col min="12539" max="12540" width="9.140625" style="1"/>
    <col min="12541" max="12541" width="9.85546875" style="1" bestFit="1" customWidth="1"/>
    <col min="12542" max="12770" width="9.140625" style="1"/>
    <col min="12771" max="12771" width="4.85546875" style="1" customWidth="1"/>
    <col min="12772" max="12772" width="21.5703125" style="1" bestFit="1" customWidth="1"/>
    <col min="12773" max="12773" width="15.85546875" style="1" bestFit="1" customWidth="1"/>
    <col min="12774" max="12774" width="5.85546875" style="1" customWidth="1"/>
    <col min="12775" max="12776" width="8" style="1" bestFit="1" customWidth="1"/>
    <col min="12777" max="12783" width="5.7109375" style="1" bestFit="1" customWidth="1"/>
    <col min="12784" max="12784" width="10.28515625" style="1" bestFit="1" customWidth="1"/>
    <col min="12785" max="12785" width="8.140625" style="1" bestFit="1" customWidth="1"/>
    <col min="12786" max="12786" width="8.85546875" style="1" bestFit="1" customWidth="1"/>
    <col min="12787" max="12787" width="8.5703125" style="1" bestFit="1" customWidth="1"/>
    <col min="12788" max="12789" width="11" style="1" bestFit="1" customWidth="1"/>
    <col min="12790" max="12790" width="8" style="1" bestFit="1" customWidth="1"/>
    <col min="12791" max="12792" width="10" style="1" customWidth="1"/>
    <col min="12793" max="12794" width="6" style="1" bestFit="1" customWidth="1"/>
    <col min="12795" max="12796" width="9.140625" style="1"/>
    <col min="12797" max="12797" width="9.85546875" style="1" bestFit="1" customWidth="1"/>
    <col min="12798" max="13026" width="9.140625" style="1"/>
    <col min="13027" max="13027" width="4.85546875" style="1" customWidth="1"/>
    <col min="13028" max="13028" width="21.5703125" style="1" bestFit="1" customWidth="1"/>
    <col min="13029" max="13029" width="15.85546875" style="1" bestFit="1" customWidth="1"/>
    <col min="13030" max="13030" width="5.85546875" style="1" customWidth="1"/>
    <col min="13031" max="13032" width="8" style="1" bestFit="1" customWidth="1"/>
    <col min="13033" max="13039" width="5.7109375" style="1" bestFit="1" customWidth="1"/>
    <col min="13040" max="13040" width="10.28515625" style="1" bestFit="1" customWidth="1"/>
    <col min="13041" max="13041" width="8.140625" style="1" bestFit="1" customWidth="1"/>
    <col min="13042" max="13042" width="8.85546875" style="1" bestFit="1" customWidth="1"/>
    <col min="13043" max="13043" width="8.5703125" style="1" bestFit="1" customWidth="1"/>
    <col min="13044" max="13045" width="11" style="1" bestFit="1" customWidth="1"/>
    <col min="13046" max="13046" width="8" style="1" bestFit="1" customWidth="1"/>
    <col min="13047" max="13048" width="10" style="1" customWidth="1"/>
    <col min="13049" max="13050" width="6" style="1" bestFit="1" customWidth="1"/>
    <col min="13051" max="13052" width="9.140625" style="1"/>
    <col min="13053" max="13053" width="9.85546875" style="1" bestFit="1" customWidth="1"/>
    <col min="13054" max="13282" width="9.140625" style="1"/>
    <col min="13283" max="13283" width="4.85546875" style="1" customWidth="1"/>
    <col min="13284" max="13284" width="21.5703125" style="1" bestFit="1" customWidth="1"/>
    <col min="13285" max="13285" width="15.85546875" style="1" bestFit="1" customWidth="1"/>
    <col min="13286" max="13286" width="5.85546875" style="1" customWidth="1"/>
    <col min="13287" max="13288" width="8" style="1" bestFit="1" customWidth="1"/>
    <col min="13289" max="13295" width="5.7109375" style="1" bestFit="1" customWidth="1"/>
    <col min="13296" max="13296" width="10.28515625" style="1" bestFit="1" customWidth="1"/>
    <col min="13297" max="13297" width="8.140625" style="1" bestFit="1" customWidth="1"/>
    <col min="13298" max="13298" width="8.85546875" style="1" bestFit="1" customWidth="1"/>
    <col min="13299" max="13299" width="8.5703125" style="1" bestFit="1" customWidth="1"/>
    <col min="13300" max="13301" width="11" style="1" bestFit="1" customWidth="1"/>
    <col min="13302" max="13302" width="8" style="1" bestFit="1" customWidth="1"/>
    <col min="13303" max="13304" width="10" style="1" customWidth="1"/>
    <col min="13305" max="13306" width="6" style="1" bestFit="1" customWidth="1"/>
    <col min="13307" max="13308" width="9.140625" style="1"/>
    <col min="13309" max="13309" width="9.85546875" style="1" bestFit="1" customWidth="1"/>
    <col min="13310" max="13538" width="9.140625" style="1"/>
    <col min="13539" max="13539" width="4.85546875" style="1" customWidth="1"/>
    <col min="13540" max="13540" width="21.5703125" style="1" bestFit="1" customWidth="1"/>
    <col min="13541" max="13541" width="15.85546875" style="1" bestFit="1" customWidth="1"/>
    <col min="13542" max="13542" width="5.85546875" style="1" customWidth="1"/>
    <col min="13543" max="13544" width="8" style="1" bestFit="1" customWidth="1"/>
    <col min="13545" max="13551" width="5.7109375" style="1" bestFit="1" customWidth="1"/>
    <col min="13552" max="13552" width="10.28515625" style="1" bestFit="1" customWidth="1"/>
    <col min="13553" max="13553" width="8.140625" style="1" bestFit="1" customWidth="1"/>
    <col min="13554" max="13554" width="8.85546875" style="1" bestFit="1" customWidth="1"/>
    <col min="13555" max="13555" width="8.5703125" style="1" bestFit="1" customWidth="1"/>
    <col min="13556" max="13557" width="11" style="1" bestFit="1" customWidth="1"/>
    <col min="13558" max="13558" width="8" style="1" bestFit="1" customWidth="1"/>
    <col min="13559" max="13560" width="10" style="1" customWidth="1"/>
    <col min="13561" max="13562" width="6" style="1" bestFit="1" customWidth="1"/>
    <col min="13563" max="13564" width="9.140625" style="1"/>
    <col min="13565" max="13565" width="9.85546875" style="1" bestFit="1" customWidth="1"/>
    <col min="13566" max="13794" width="9.140625" style="1"/>
    <col min="13795" max="13795" width="4.85546875" style="1" customWidth="1"/>
    <col min="13796" max="13796" width="21.5703125" style="1" bestFit="1" customWidth="1"/>
    <col min="13797" max="13797" width="15.85546875" style="1" bestFit="1" customWidth="1"/>
    <col min="13798" max="13798" width="5.85546875" style="1" customWidth="1"/>
    <col min="13799" max="13800" width="8" style="1" bestFit="1" customWidth="1"/>
    <col min="13801" max="13807" width="5.7109375" style="1" bestFit="1" customWidth="1"/>
    <col min="13808" max="13808" width="10.28515625" style="1" bestFit="1" customWidth="1"/>
    <col min="13809" max="13809" width="8.140625" style="1" bestFit="1" customWidth="1"/>
    <col min="13810" max="13810" width="8.85546875" style="1" bestFit="1" customWidth="1"/>
    <col min="13811" max="13811" width="8.5703125" style="1" bestFit="1" customWidth="1"/>
    <col min="13812" max="13813" width="11" style="1" bestFit="1" customWidth="1"/>
    <col min="13814" max="13814" width="8" style="1" bestFit="1" customWidth="1"/>
    <col min="13815" max="13816" width="10" style="1" customWidth="1"/>
    <col min="13817" max="13818" width="6" style="1" bestFit="1" customWidth="1"/>
    <col min="13819" max="13820" width="9.140625" style="1"/>
    <col min="13821" max="13821" width="9.85546875" style="1" bestFit="1" customWidth="1"/>
    <col min="13822" max="14050" width="9.140625" style="1"/>
    <col min="14051" max="14051" width="4.85546875" style="1" customWidth="1"/>
    <col min="14052" max="14052" width="21.5703125" style="1" bestFit="1" customWidth="1"/>
    <col min="14053" max="14053" width="15.85546875" style="1" bestFit="1" customWidth="1"/>
    <col min="14054" max="14054" width="5.85546875" style="1" customWidth="1"/>
    <col min="14055" max="14056" width="8" style="1" bestFit="1" customWidth="1"/>
    <col min="14057" max="14063" width="5.7109375" style="1" bestFit="1" customWidth="1"/>
    <col min="14064" max="14064" width="10.28515625" style="1" bestFit="1" customWidth="1"/>
    <col min="14065" max="14065" width="8.140625" style="1" bestFit="1" customWidth="1"/>
    <col min="14066" max="14066" width="8.85546875" style="1" bestFit="1" customWidth="1"/>
    <col min="14067" max="14067" width="8.5703125" style="1" bestFit="1" customWidth="1"/>
    <col min="14068" max="14069" width="11" style="1" bestFit="1" customWidth="1"/>
    <col min="14070" max="14070" width="8" style="1" bestFit="1" customWidth="1"/>
    <col min="14071" max="14072" width="10" style="1" customWidth="1"/>
    <col min="14073" max="14074" width="6" style="1" bestFit="1" customWidth="1"/>
    <col min="14075" max="14076" width="9.140625" style="1"/>
    <col min="14077" max="14077" width="9.85546875" style="1" bestFit="1" customWidth="1"/>
    <col min="14078" max="14306" width="9.140625" style="1"/>
    <col min="14307" max="14307" width="4.85546875" style="1" customWidth="1"/>
    <col min="14308" max="14308" width="21.5703125" style="1" bestFit="1" customWidth="1"/>
    <col min="14309" max="14309" width="15.85546875" style="1" bestFit="1" customWidth="1"/>
    <col min="14310" max="14310" width="5.85546875" style="1" customWidth="1"/>
    <col min="14311" max="14312" width="8" style="1" bestFit="1" customWidth="1"/>
    <col min="14313" max="14319" width="5.7109375" style="1" bestFit="1" customWidth="1"/>
    <col min="14320" max="14320" width="10.28515625" style="1" bestFit="1" customWidth="1"/>
    <col min="14321" max="14321" width="8.140625" style="1" bestFit="1" customWidth="1"/>
    <col min="14322" max="14322" width="8.85546875" style="1" bestFit="1" customWidth="1"/>
    <col min="14323" max="14323" width="8.5703125" style="1" bestFit="1" customWidth="1"/>
    <col min="14324" max="14325" width="11" style="1" bestFit="1" customWidth="1"/>
    <col min="14326" max="14326" width="8" style="1" bestFit="1" customWidth="1"/>
    <col min="14327" max="14328" width="10" style="1" customWidth="1"/>
    <col min="14329" max="14330" width="6" style="1" bestFit="1" customWidth="1"/>
    <col min="14331" max="14332" width="9.140625" style="1"/>
    <col min="14333" max="14333" width="9.85546875" style="1" bestFit="1" customWidth="1"/>
    <col min="14334" max="14562" width="9.140625" style="1"/>
    <col min="14563" max="14563" width="4.85546875" style="1" customWidth="1"/>
    <col min="14564" max="14564" width="21.5703125" style="1" bestFit="1" customWidth="1"/>
    <col min="14565" max="14565" width="15.85546875" style="1" bestFit="1" customWidth="1"/>
    <col min="14566" max="14566" width="5.85546875" style="1" customWidth="1"/>
    <col min="14567" max="14568" width="8" style="1" bestFit="1" customWidth="1"/>
    <col min="14569" max="14575" width="5.7109375" style="1" bestFit="1" customWidth="1"/>
    <col min="14576" max="14576" width="10.28515625" style="1" bestFit="1" customWidth="1"/>
    <col min="14577" max="14577" width="8.140625" style="1" bestFit="1" customWidth="1"/>
    <col min="14578" max="14578" width="8.85546875" style="1" bestFit="1" customWidth="1"/>
    <col min="14579" max="14579" width="8.5703125" style="1" bestFit="1" customWidth="1"/>
    <col min="14580" max="14581" width="11" style="1" bestFit="1" customWidth="1"/>
    <col min="14582" max="14582" width="8" style="1" bestFit="1" customWidth="1"/>
    <col min="14583" max="14584" width="10" style="1" customWidth="1"/>
    <col min="14585" max="14586" width="6" style="1" bestFit="1" customWidth="1"/>
    <col min="14587" max="14588" width="9.140625" style="1"/>
    <col min="14589" max="14589" width="9.85546875" style="1" bestFit="1" customWidth="1"/>
    <col min="14590" max="14818" width="9.140625" style="1"/>
    <col min="14819" max="14819" width="4.85546875" style="1" customWidth="1"/>
    <col min="14820" max="14820" width="21.5703125" style="1" bestFit="1" customWidth="1"/>
    <col min="14821" max="14821" width="15.85546875" style="1" bestFit="1" customWidth="1"/>
    <col min="14822" max="14822" width="5.85546875" style="1" customWidth="1"/>
    <col min="14823" max="14824" width="8" style="1" bestFit="1" customWidth="1"/>
    <col min="14825" max="14831" width="5.7109375" style="1" bestFit="1" customWidth="1"/>
    <col min="14832" max="14832" width="10.28515625" style="1" bestFit="1" customWidth="1"/>
    <col min="14833" max="14833" width="8.140625" style="1" bestFit="1" customWidth="1"/>
    <col min="14834" max="14834" width="8.85546875" style="1" bestFit="1" customWidth="1"/>
    <col min="14835" max="14835" width="8.5703125" style="1" bestFit="1" customWidth="1"/>
    <col min="14836" max="14837" width="11" style="1" bestFit="1" customWidth="1"/>
    <col min="14838" max="14838" width="8" style="1" bestFit="1" customWidth="1"/>
    <col min="14839" max="14840" width="10" style="1" customWidth="1"/>
    <col min="14841" max="14842" width="6" style="1" bestFit="1" customWidth="1"/>
    <col min="14843" max="14844" width="9.140625" style="1"/>
    <col min="14845" max="14845" width="9.85546875" style="1" bestFit="1" customWidth="1"/>
    <col min="14846" max="15074" width="9.140625" style="1"/>
    <col min="15075" max="15075" width="4.85546875" style="1" customWidth="1"/>
    <col min="15076" max="15076" width="21.5703125" style="1" bestFit="1" customWidth="1"/>
    <col min="15077" max="15077" width="15.85546875" style="1" bestFit="1" customWidth="1"/>
    <col min="15078" max="15078" width="5.85546875" style="1" customWidth="1"/>
    <col min="15079" max="15080" width="8" style="1" bestFit="1" customWidth="1"/>
    <col min="15081" max="15087" width="5.7109375" style="1" bestFit="1" customWidth="1"/>
    <col min="15088" max="15088" width="10.28515625" style="1" bestFit="1" customWidth="1"/>
    <col min="15089" max="15089" width="8.140625" style="1" bestFit="1" customWidth="1"/>
    <col min="15090" max="15090" width="8.85546875" style="1" bestFit="1" customWidth="1"/>
    <col min="15091" max="15091" width="8.5703125" style="1" bestFit="1" customWidth="1"/>
    <col min="15092" max="15093" width="11" style="1" bestFit="1" customWidth="1"/>
    <col min="15094" max="15094" width="8" style="1" bestFit="1" customWidth="1"/>
    <col min="15095" max="15096" width="10" style="1" customWidth="1"/>
    <col min="15097" max="15098" width="6" style="1" bestFit="1" customWidth="1"/>
    <col min="15099" max="15100" width="9.140625" style="1"/>
    <col min="15101" max="15101" width="9.85546875" style="1" bestFit="1" customWidth="1"/>
    <col min="15102" max="15330" width="9.140625" style="1"/>
    <col min="15331" max="15331" width="4.85546875" style="1" customWidth="1"/>
    <col min="15332" max="15332" width="21.5703125" style="1" bestFit="1" customWidth="1"/>
    <col min="15333" max="15333" width="15.85546875" style="1" bestFit="1" customWidth="1"/>
    <col min="15334" max="15334" width="5.85546875" style="1" customWidth="1"/>
    <col min="15335" max="15336" width="8" style="1" bestFit="1" customWidth="1"/>
    <col min="15337" max="15343" width="5.7109375" style="1" bestFit="1" customWidth="1"/>
    <col min="15344" max="15344" width="10.28515625" style="1" bestFit="1" customWidth="1"/>
    <col min="15345" max="15345" width="8.140625" style="1" bestFit="1" customWidth="1"/>
    <col min="15346" max="15346" width="8.85546875" style="1" bestFit="1" customWidth="1"/>
    <col min="15347" max="15347" width="8.5703125" style="1" bestFit="1" customWidth="1"/>
    <col min="15348" max="15349" width="11" style="1" bestFit="1" customWidth="1"/>
    <col min="15350" max="15350" width="8" style="1" bestFit="1" customWidth="1"/>
    <col min="15351" max="15352" width="10" style="1" customWidth="1"/>
    <col min="15353" max="15354" width="6" style="1" bestFit="1" customWidth="1"/>
    <col min="15355" max="15356" width="9.140625" style="1"/>
    <col min="15357" max="15357" width="9.85546875" style="1" bestFit="1" customWidth="1"/>
    <col min="15358" max="15586" width="9.140625" style="1"/>
    <col min="15587" max="15587" width="4.85546875" style="1" customWidth="1"/>
    <col min="15588" max="15588" width="21.5703125" style="1" bestFit="1" customWidth="1"/>
    <col min="15589" max="15589" width="15.85546875" style="1" bestFit="1" customWidth="1"/>
    <col min="15590" max="15590" width="5.85546875" style="1" customWidth="1"/>
    <col min="15591" max="15592" width="8" style="1" bestFit="1" customWidth="1"/>
    <col min="15593" max="15599" width="5.7109375" style="1" bestFit="1" customWidth="1"/>
    <col min="15600" max="15600" width="10.28515625" style="1" bestFit="1" customWidth="1"/>
    <col min="15601" max="15601" width="8.140625" style="1" bestFit="1" customWidth="1"/>
    <col min="15602" max="15602" width="8.85546875" style="1" bestFit="1" customWidth="1"/>
    <col min="15603" max="15603" width="8.5703125" style="1" bestFit="1" customWidth="1"/>
    <col min="15604" max="15605" width="11" style="1" bestFit="1" customWidth="1"/>
    <col min="15606" max="15606" width="8" style="1" bestFit="1" customWidth="1"/>
    <col min="15607" max="15608" width="10" style="1" customWidth="1"/>
    <col min="15609" max="15610" width="6" style="1" bestFit="1" customWidth="1"/>
    <col min="15611" max="15612" width="9.140625" style="1"/>
    <col min="15613" max="15613" width="9.85546875" style="1" bestFit="1" customWidth="1"/>
    <col min="15614" max="15842" width="9.140625" style="1"/>
    <col min="15843" max="15843" width="4.85546875" style="1" customWidth="1"/>
    <col min="15844" max="15844" width="21.5703125" style="1" bestFit="1" customWidth="1"/>
    <col min="15845" max="15845" width="15.85546875" style="1" bestFit="1" customWidth="1"/>
    <col min="15846" max="15846" width="5.85546875" style="1" customWidth="1"/>
    <col min="15847" max="15848" width="8" style="1" bestFit="1" customWidth="1"/>
    <col min="15849" max="15855" width="5.7109375" style="1" bestFit="1" customWidth="1"/>
    <col min="15856" max="15856" width="10.28515625" style="1" bestFit="1" customWidth="1"/>
    <col min="15857" max="15857" width="8.140625" style="1" bestFit="1" customWidth="1"/>
    <col min="15858" max="15858" width="8.85546875" style="1" bestFit="1" customWidth="1"/>
    <col min="15859" max="15859" width="8.5703125" style="1" bestFit="1" customWidth="1"/>
    <col min="15860" max="15861" width="11" style="1" bestFit="1" customWidth="1"/>
    <col min="15862" max="15862" width="8" style="1" bestFit="1" customWidth="1"/>
    <col min="15863" max="15864" width="10" style="1" customWidth="1"/>
    <col min="15865" max="15866" width="6" style="1" bestFit="1" customWidth="1"/>
    <col min="15867" max="15868" width="9.140625" style="1"/>
    <col min="15869" max="15869" width="9.85546875" style="1" bestFit="1" customWidth="1"/>
    <col min="15870" max="16098" width="9.140625" style="1"/>
    <col min="16099" max="16099" width="4.85546875" style="1" customWidth="1"/>
    <col min="16100" max="16100" width="21.5703125" style="1" bestFit="1" customWidth="1"/>
    <col min="16101" max="16101" width="15.85546875" style="1" bestFit="1" customWidth="1"/>
    <col min="16102" max="16102" width="5.85546875" style="1" customWidth="1"/>
    <col min="16103" max="16104" width="8" style="1" bestFit="1" customWidth="1"/>
    <col min="16105" max="16111" width="5.7109375" style="1" bestFit="1" customWidth="1"/>
    <col min="16112" max="16112" width="10.28515625" style="1" bestFit="1" customWidth="1"/>
    <col min="16113" max="16113" width="8.140625" style="1" bestFit="1" customWidth="1"/>
    <col min="16114" max="16114" width="8.85546875" style="1" bestFit="1" customWidth="1"/>
    <col min="16115" max="16115" width="8.5703125" style="1" bestFit="1" customWidth="1"/>
    <col min="16116" max="16117" width="11" style="1" bestFit="1" customWidth="1"/>
    <col min="16118" max="16118" width="8" style="1" bestFit="1" customWidth="1"/>
    <col min="16119" max="16120" width="10" style="1" customWidth="1"/>
    <col min="16121" max="16122" width="6" style="1" bestFit="1" customWidth="1"/>
    <col min="16123" max="16124" width="9.140625" style="1"/>
    <col min="16125" max="16125" width="9.85546875" style="1" bestFit="1" customWidth="1"/>
    <col min="16126" max="16384" width="9.140625" style="1"/>
  </cols>
  <sheetData>
    <row r="1" spans="1:25" s="2" customFormat="1" ht="25.15" customHeight="1" x14ac:dyDescent="0.3">
      <c r="A1" s="29" t="s">
        <v>37</v>
      </c>
      <c r="B1" s="30"/>
      <c r="C1" s="31"/>
      <c r="D1" s="35" t="s">
        <v>10</v>
      </c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U1" s="12"/>
      <c r="V1" s="63" t="s">
        <v>28</v>
      </c>
      <c r="W1" s="63"/>
      <c r="X1" s="63"/>
      <c r="Y1" s="63"/>
    </row>
    <row r="2" spans="1:25" s="2" customFormat="1" ht="46.5" customHeight="1" x14ac:dyDescent="0.3">
      <c r="A2" s="32" t="s">
        <v>39</v>
      </c>
      <c r="B2" s="33"/>
      <c r="C2" s="34"/>
      <c r="D2" s="37" t="s">
        <v>75</v>
      </c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V2" s="45" t="s">
        <v>72</v>
      </c>
      <c r="W2" s="45"/>
      <c r="X2" s="45"/>
      <c r="Y2" s="45"/>
    </row>
    <row r="3" spans="1:25" s="2" customFormat="1" ht="18" x14ac:dyDescent="0.3">
      <c r="A3" s="32" t="s">
        <v>40</v>
      </c>
      <c r="B3" s="33"/>
      <c r="C3" s="34"/>
      <c r="D3" s="64" t="s">
        <v>11</v>
      </c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U3" s="11"/>
      <c r="V3" s="57" t="s">
        <v>78</v>
      </c>
      <c r="W3" s="57"/>
      <c r="X3" s="58"/>
      <c r="Y3" s="58"/>
    </row>
    <row r="4" spans="1:25" s="2" customFormat="1" ht="25.15" customHeight="1" thickBot="1" x14ac:dyDescent="0.35">
      <c r="A4" s="42" t="s">
        <v>41</v>
      </c>
      <c r="B4" s="43"/>
      <c r="C4" s="44"/>
      <c r="D4" s="46" t="s">
        <v>73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8"/>
      <c r="U4" s="48"/>
      <c r="V4" s="48"/>
      <c r="W4" s="48"/>
      <c r="X4" s="49"/>
      <c r="Y4" s="49"/>
    </row>
    <row r="5" spans="1:25" s="2" customFormat="1" ht="25.15" customHeight="1" thickBot="1" x14ac:dyDescent="0.35">
      <c r="A5" s="3"/>
      <c r="D5" s="56" t="s">
        <v>27</v>
      </c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4"/>
      <c r="U5" s="4"/>
      <c r="V5" s="4"/>
      <c r="W5" s="14"/>
      <c r="X5" s="4"/>
      <c r="Y5" s="4"/>
    </row>
    <row r="6" spans="1:25" ht="33" customHeight="1" thickBot="1" x14ac:dyDescent="0.35">
      <c r="A6" s="26" t="s">
        <v>38</v>
      </c>
      <c r="B6" s="26" t="s">
        <v>0</v>
      </c>
      <c r="C6" s="26" t="s">
        <v>1</v>
      </c>
      <c r="D6" s="26" t="s">
        <v>2</v>
      </c>
      <c r="E6" s="26" t="s">
        <v>3</v>
      </c>
      <c r="F6" s="72" t="s">
        <v>4</v>
      </c>
      <c r="G6" s="72" t="s">
        <v>42</v>
      </c>
      <c r="H6" s="53" t="s">
        <v>12</v>
      </c>
      <c r="I6" s="54"/>
      <c r="J6" s="54"/>
      <c r="K6" s="54"/>
      <c r="L6" s="54"/>
      <c r="M6" s="54"/>
      <c r="N6" s="54"/>
      <c r="O6" s="55"/>
      <c r="P6" s="69" t="s">
        <v>13</v>
      </c>
      <c r="Q6" s="70"/>
      <c r="R6" s="70"/>
      <c r="S6" s="70"/>
      <c r="T6" s="70"/>
      <c r="U6" s="70"/>
      <c r="V6" s="70"/>
      <c r="W6" s="71"/>
      <c r="X6" s="39" t="s">
        <v>26</v>
      </c>
      <c r="Y6" s="50" t="s">
        <v>9</v>
      </c>
    </row>
    <row r="7" spans="1:25" ht="189" customHeight="1" thickBot="1" x14ac:dyDescent="0.35">
      <c r="A7" s="27"/>
      <c r="B7" s="27"/>
      <c r="C7" s="27"/>
      <c r="D7" s="27"/>
      <c r="E7" s="27"/>
      <c r="F7" s="73"/>
      <c r="G7" s="73"/>
      <c r="H7" s="5" t="s">
        <v>32</v>
      </c>
      <c r="I7" s="5" t="s">
        <v>29</v>
      </c>
      <c r="J7" s="5" t="s">
        <v>5</v>
      </c>
      <c r="K7" s="5" t="s">
        <v>6</v>
      </c>
      <c r="L7" s="5" t="s">
        <v>31</v>
      </c>
      <c r="M7" s="5" t="s">
        <v>7</v>
      </c>
      <c r="N7" s="5" t="s">
        <v>30</v>
      </c>
      <c r="O7" s="5" t="s">
        <v>8</v>
      </c>
      <c r="P7" s="59" t="s">
        <v>35</v>
      </c>
      <c r="Q7" s="59" t="s">
        <v>36</v>
      </c>
      <c r="R7" s="59" t="s">
        <v>20</v>
      </c>
      <c r="S7" s="59" t="s">
        <v>21</v>
      </c>
      <c r="T7" s="59" t="s">
        <v>22</v>
      </c>
      <c r="U7" s="59" t="s">
        <v>23</v>
      </c>
      <c r="V7" s="59" t="s">
        <v>24</v>
      </c>
      <c r="W7" s="67" t="s">
        <v>25</v>
      </c>
      <c r="X7" s="40"/>
      <c r="Y7" s="51"/>
    </row>
    <row r="8" spans="1:25" ht="19.899999999999999" customHeight="1" thickBot="1" x14ac:dyDescent="0.35">
      <c r="A8" s="28"/>
      <c r="B8" s="28"/>
      <c r="C8" s="28"/>
      <c r="D8" s="28"/>
      <c r="E8" s="28"/>
      <c r="F8" s="74"/>
      <c r="G8" s="74"/>
      <c r="H8" s="19" t="s">
        <v>33</v>
      </c>
      <c r="I8" s="19" t="s">
        <v>34</v>
      </c>
      <c r="J8" s="19" t="s">
        <v>14</v>
      </c>
      <c r="K8" s="19" t="s">
        <v>15</v>
      </c>
      <c r="L8" s="19" t="s">
        <v>16</v>
      </c>
      <c r="M8" s="6" t="s">
        <v>17</v>
      </c>
      <c r="N8" s="6" t="s">
        <v>18</v>
      </c>
      <c r="O8" s="6" t="s">
        <v>19</v>
      </c>
      <c r="P8" s="66"/>
      <c r="Q8" s="60"/>
      <c r="R8" s="66"/>
      <c r="S8" s="66"/>
      <c r="T8" s="66"/>
      <c r="U8" s="66"/>
      <c r="V8" s="66"/>
      <c r="W8" s="68"/>
      <c r="X8" s="41"/>
      <c r="Y8" s="52"/>
    </row>
    <row r="9" spans="1:25" ht="19.899999999999999" customHeight="1" x14ac:dyDescent="0.3">
      <c r="A9" s="16">
        <v>7</v>
      </c>
      <c r="B9" s="16" t="s">
        <v>74</v>
      </c>
      <c r="C9" s="16" t="s">
        <v>74</v>
      </c>
      <c r="D9" s="16" t="s">
        <v>74</v>
      </c>
      <c r="E9" s="16" t="s">
        <v>44</v>
      </c>
      <c r="F9" s="17">
        <v>28289</v>
      </c>
      <c r="G9" s="21">
        <v>1</v>
      </c>
      <c r="H9" s="9">
        <v>188</v>
      </c>
      <c r="I9" s="9">
        <v>2279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8">
        <f t="shared" ref="O9:O34" si="0">(DATE(2021,8,17)-F9)/365</f>
        <v>44.208219178082189</v>
      </c>
      <c r="P9" s="13">
        <f t="shared" ref="P9:P34" si="1">H9*17</f>
        <v>3196</v>
      </c>
      <c r="Q9" s="13">
        <f t="shared" ref="Q9:Q34" si="2">I9</f>
        <v>2279</v>
      </c>
      <c r="R9" s="13">
        <f t="shared" ref="R9:R34" si="3">IF(J9=0,0,IF(J9=3,20,IF(J9=4,30,IF(J9=5,40,IF(J9=6,50,IF(J9=7,60,IF(J9=8,70,IF(J9=9,80,IF(J9=10,90)))))))))</f>
        <v>0</v>
      </c>
      <c r="S9" s="13">
        <f t="shared" ref="S9:S34" si="4">IF(K9=3,15,IF(K9=0,0))</f>
        <v>0</v>
      </c>
      <c r="T9" s="13">
        <f t="shared" ref="T9:T34" si="5">IF(L9=0,0,IF(L9=1,5,IF(L9=2,10,IF(L9&gt;=3,(L9-1)*10))))</f>
        <v>0</v>
      </c>
      <c r="U9" s="13">
        <f t="shared" ref="U9:U34" si="6">M9*10</f>
        <v>0</v>
      </c>
      <c r="V9" s="13">
        <f t="shared" ref="V9:V34" si="7">IF(N9&lt;50,0,IF(N9&lt;=59,10,IF(N9&lt;=66,12,IF(N9&lt;=69,15,IF(N9&gt;=70,17)))))</f>
        <v>0</v>
      </c>
      <c r="W9" s="13">
        <f t="shared" ref="W9:W34" si="8">IF(O9=0,0,IF(O9&lt;=50,10,20))</f>
        <v>10</v>
      </c>
      <c r="X9" s="25">
        <f t="shared" ref="X9:X34" si="9">P9+R9+S9+T9+U9+V9+W9+Q9</f>
        <v>5485</v>
      </c>
      <c r="Y9" s="23">
        <v>1</v>
      </c>
    </row>
    <row r="10" spans="1:25" ht="19.899999999999999" customHeight="1" x14ac:dyDescent="0.3">
      <c r="A10" s="16">
        <v>15</v>
      </c>
      <c r="B10" s="16" t="s">
        <v>74</v>
      </c>
      <c r="C10" s="16" t="s">
        <v>74</v>
      </c>
      <c r="D10" s="16" t="s">
        <v>74</v>
      </c>
      <c r="E10" s="16" t="s">
        <v>46</v>
      </c>
      <c r="F10" s="17">
        <v>27587</v>
      </c>
      <c r="G10" s="21">
        <v>1</v>
      </c>
      <c r="H10" s="9">
        <v>169</v>
      </c>
      <c r="I10" s="9">
        <v>2067</v>
      </c>
      <c r="J10" s="9">
        <v>4</v>
      </c>
      <c r="K10" s="9">
        <v>3</v>
      </c>
      <c r="L10" s="9">
        <v>1</v>
      </c>
      <c r="M10" s="9">
        <v>0</v>
      </c>
      <c r="N10" s="9">
        <v>0</v>
      </c>
      <c r="O10" s="18">
        <f t="shared" si="0"/>
        <v>46.131506849315066</v>
      </c>
      <c r="P10" s="13">
        <f t="shared" si="1"/>
        <v>2873</v>
      </c>
      <c r="Q10" s="13">
        <f t="shared" si="2"/>
        <v>2067</v>
      </c>
      <c r="R10" s="13">
        <f t="shared" si="3"/>
        <v>30</v>
      </c>
      <c r="S10" s="13">
        <f t="shared" si="4"/>
        <v>15</v>
      </c>
      <c r="T10" s="13">
        <f t="shared" si="5"/>
        <v>5</v>
      </c>
      <c r="U10" s="13">
        <f t="shared" si="6"/>
        <v>0</v>
      </c>
      <c r="V10" s="13">
        <f t="shared" si="7"/>
        <v>0</v>
      </c>
      <c r="W10" s="13">
        <f t="shared" si="8"/>
        <v>10</v>
      </c>
      <c r="X10" s="25">
        <f t="shared" si="9"/>
        <v>5000</v>
      </c>
      <c r="Y10" s="24">
        <v>2</v>
      </c>
    </row>
    <row r="11" spans="1:25" ht="19.899999999999999" customHeight="1" x14ac:dyDescent="0.3">
      <c r="A11" s="16">
        <v>45</v>
      </c>
      <c r="B11" s="16" t="s">
        <v>74</v>
      </c>
      <c r="C11" s="16" t="s">
        <v>74</v>
      </c>
      <c r="D11" s="16" t="s">
        <v>74</v>
      </c>
      <c r="E11" s="16" t="s">
        <v>49</v>
      </c>
      <c r="F11" s="17">
        <v>22532</v>
      </c>
      <c r="G11" s="21">
        <v>1</v>
      </c>
      <c r="H11" s="9">
        <v>172</v>
      </c>
      <c r="I11" s="9">
        <v>1700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8">
        <f t="shared" si="0"/>
        <v>59.980821917808221</v>
      </c>
      <c r="P11" s="13">
        <f t="shared" si="1"/>
        <v>2924</v>
      </c>
      <c r="Q11" s="13">
        <f t="shared" si="2"/>
        <v>1700</v>
      </c>
      <c r="R11" s="13">
        <f t="shared" si="3"/>
        <v>0</v>
      </c>
      <c r="S11" s="13">
        <f t="shared" si="4"/>
        <v>0</v>
      </c>
      <c r="T11" s="13">
        <f t="shared" si="5"/>
        <v>0</v>
      </c>
      <c r="U11" s="13">
        <f t="shared" si="6"/>
        <v>0</v>
      </c>
      <c r="V11" s="13">
        <f t="shared" si="7"/>
        <v>0</v>
      </c>
      <c r="W11" s="13">
        <f t="shared" si="8"/>
        <v>20</v>
      </c>
      <c r="X11" s="25">
        <f t="shared" si="9"/>
        <v>4644</v>
      </c>
      <c r="Y11" s="23">
        <v>3</v>
      </c>
    </row>
    <row r="12" spans="1:25" ht="19.899999999999999" customHeight="1" x14ac:dyDescent="0.3">
      <c r="A12" s="16">
        <v>155</v>
      </c>
      <c r="B12" s="16" t="s">
        <v>74</v>
      </c>
      <c r="C12" s="16" t="s">
        <v>74</v>
      </c>
      <c r="D12" s="16" t="s">
        <v>74</v>
      </c>
      <c r="E12" s="16" t="s">
        <v>58</v>
      </c>
      <c r="F12" s="17">
        <v>22237</v>
      </c>
      <c r="G12" s="21">
        <v>1</v>
      </c>
      <c r="H12" s="9">
        <v>186</v>
      </c>
      <c r="I12" s="9">
        <v>1276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8">
        <f t="shared" si="0"/>
        <v>60.789041095890411</v>
      </c>
      <c r="P12" s="13">
        <f t="shared" si="1"/>
        <v>3162</v>
      </c>
      <c r="Q12" s="13">
        <f t="shared" si="2"/>
        <v>1276</v>
      </c>
      <c r="R12" s="13">
        <f t="shared" si="3"/>
        <v>0</v>
      </c>
      <c r="S12" s="13">
        <f t="shared" si="4"/>
        <v>0</v>
      </c>
      <c r="T12" s="13">
        <f t="shared" si="5"/>
        <v>0</v>
      </c>
      <c r="U12" s="13">
        <f t="shared" si="6"/>
        <v>0</v>
      </c>
      <c r="V12" s="13">
        <f t="shared" si="7"/>
        <v>0</v>
      </c>
      <c r="W12" s="13">
        <f t="shared" si="8"/>
        <v>20</v>
      </c>
      <c r="X12" s="25">
        <f t="shared" si="9"/>
        <v>4458</v>
      </c>
      <c r="Y12" s="23">
        <v>4</v>
      </c>
    </row>
    <row r="13" spans="1:25" ht="19.899999999999999" customHeight="1" x14ac:dyDescent="0.3">
      <c r="A13" s="16">
        <v>151</v>
      </c>
      <c r="B13" s="16" t="s">
        <v>74</v>
      </c>
      <c r="C13" s="16" t="s">
        <v>74</v>
      </c>
      <c r="D13" s="16" t="s">
        <v>74</v>
      </c>
      <c r="E13" s="16" t="s">
        <v>56</v>
      </c>
      <c r="F13" s="17">
        <v>25672</v>
      </c>
      <c r="G13" s="21">
        <v>1</v>
      </c>
      <c r="H13" s="9">
        <v>146</v>
      </c>
      <c r="I13" s="9">
        <v>1955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8">
        <f t="shared" si="0"/>
        <v>51.37808219178082</v>
      </c>
      <c r="P13" s="13">
        <f t="shared" si="1"/>
        <v>2482</v>
      </c>
      <c r="Q13" s="13">
        <f t="shared" si="2"/>
        <v>1955</v>
      </c>
      <c r="R13" s="13">
        <f t="shared" si="3"/>
        <v>0</v>
      </c>
      <c r="S13" s="13">
        <f t="shared" si="4"/>
        <v>0</v>
      </c>
      <c r="T13" s="13">
        <f t="shared" si="5"/>
        <v>0</v>
      </c>
      <c r="U13" s="13">
        <f t="shared" si="6"/>
        <v>0</v>
      </c>
      <c r="V13" s="13">
        <f t="shared" si="7"/>
        <v>0</v>
      </c>
      <c r="W13" s="13">
        <f t="shared" si="8"/>
        <v>20</v>
      </c>
      <c r="X13" s="25">
        <f t="shared" si="9"/>
        <v>4457</v>
      </c>
      <c r="Y13" s="24">
        <v>5</v>
      </c>
    </row>
    <row r="14" spans="1:25" ht="19.899999999999999" customHeight="1" x14ac:dyDescent="0.3">
      <c r="A14" s="16">
        <v>10</v>
      </c>
      <c r="B14" s="16" t="s">
        <v>74</v>
      </c>
      <c r="C14" s="16" t="s">
        <v>74</v>
      </c>
      <c r="D14" s="16" t="s">
        <v>74</v>
      </c>
      <c r="E14" s="16" t="s">
        <v>45</v>
      </c>
      <c r="F14" s="17">
        <v>26352</v>
      </c>
      <c r="G14" s="21">
        <v>1</v>
      </c>
      <c r="H14" s="9">
        <v>166</v>
      </c>
      <c r="I14" s="9">
        <v>1394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18">
        <f t="shared" si="0"/>
        <v>49.515068493150686</v>
      </c>
      <c r="P14" s="13">
        <f t="shared" si="1"/>
        <v>2822</v>
      </c>
      <c r="Q14" s="13">
        <f t="shared" si="2"/>
        <v>1394</v>
      </c>
      <c r="R14" s="13">
        <f t="shared" si="3"/>
        <v>0</v>
      </c>
      <c r="S14" s="13">
        <f t="shared" si="4"/>
        <v>0</v>
      </c>
      <c r="T14" s="13">
        <f t="shared" si="5"/>
        <v>0</v>
      </c>
      <c r="U14" s="13">
        <f t="shared" si="6"/>
        <v>0</v>
      </c>
      <c r="V14" s="13">
        <f t="shared" si="7"/>
        <v>0</v>
      </c>
      <c r="W14" s="13">
        <f t="shared" si="8"/>
        <v>10</v>
      </c>
      <c r="X14" s="25">
        <f t="shared" si="9"/>
        <v>4226</v>
      </c>
      <c r="Y14" s="23">
        <v>6</v>
      </c>
    </row>
    <row r="15" spans="1:25" ht="19.899999999999999" customHeight="1" x14ac:dyDescent="0.3">
      <c r="A15" s="16">
        <v>205</v>
      </c>
      <c r="B15" s="16" t="s">
        <v>74</v>
      </c>
      <c r="C15" s="16" t="s">
        <v>74</v>
      </c>
      <c r="D15" s="16" t="s">
        <v>74</v>
      </c>
      <c r="E15" s="16" t="s">
        <v>62</v>
      </c>
      <c r="F15" s="17">
        <v>24491</v>
      </c>
      <c r="G15" s="21">
        <v>1</v>
      </c>
      <c r="H15" s="9">
        <v>168</v>
      </c>
      <c r="I15" s="9">
        <v>1340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18">
        <f t="shared" si="0"/>
        <v>54.613698630136987</v>
      </c>
      <c r="P15" s="13">
        <f t="shared" si="1"/>
        <v>2856</v>
      </c>
      <c r="Q15" s="13">
        <f t="shared" si="2"/>
        <v>1340</v>
      </c>
      <c r="R15" s="13">
        <f t="shared" si="3"/>
        <v>0</v>
      </c>
      <c r="S15" s="13">
        <f t="shared" si="4"/>
        <v>0</v>
      </c>
      <c r="T15" s="13">
        <f t="shared" si="5"/>
        <v>0</v>
      </c>
      <c r="U15" s="13">
        <f t="shared" si="6"/>
        <v>0</v>
      </c>
      <c r="V15" s="13">
        <f t="shared" si="7"/>
        <v>0</v>
      </c>
      <c r="W15" s="13">
        <f t="shared" si="8"/>
        <v>20</v>
      </c>
      <c r="X15" s="25">
        <f t="shared" si="9"/>
        <v>4216</v>
      </c>
      <c r="Y15" s="23">
        <v>7</v>
      </c>
    </row>
    <row r="16" spans="1:25" ht="19.899999999999999" customHeight="1" x14ac:dyDescent="0.3">
      <c r="A16" s="16">
        <v>297</v>
      </c>
      <c r="B16" s="16" t="s">
        <v>74</v>
      </c>
      <c r="C16" s="16" t="s">
        <v>74</v>
      </c>
      <c r="D16" s="16" t="s">
        <v>74</v>
      </c>
      <c r="E16" s="16" t="s">
        <v>67</v>
      </c>
      <c r="F16" s="17">
        <v>22037</v>
      </c>
      <c r="G16" s="21">
        <v>1</v>
      </c>
      <c r="H16" s="9">
        <v>166</v>
      </c>
      <c r="I16" s="9">
        <v>1332</v>
      </c>
      <c r="J16" s="9">
        <v>4</v>
      </c>
      <c r="K16" s="9">
        <v>0</v>
      </c>
      <c r="L16" s="9">
        <v>0</v>
      </c>
      <c r="M16" s="9">
        <v>0</v>
      </c>
      <c r="N16" s="9">
        <v>0</v>
      </c>
      <c r="O16" s="18">
        <f t="shared" si="0"/>
        <v>61.336986301369862</v>
      </c>
      <c r="P16" s="13">
        <f t="shared" si="1"/>
        <v>2822</v>
      </c>
      <c r="Q16" s="13">
        <f t="shared" si="2"/>
        <v>1332</v>
      </c>
      <c r="R16" s="13">
        <f t="shared" si="3"/>
        <v>30</v>
      </c>
      <c r="S16" s="13">
        <f t="shared" si="4"/>
        <v>0</v>
      </c>
      <c r="T16" s="13">
        <f t="shared" si="5"/>
        <v>0</v>
      </c>
      <c r="U16" s="13">
        <f t="shared" si="6"/>
        <v>0</v>
      </c>
      <c r="V16" s="13">
        <f t="shared" si="7"/>
        <v>0</v>
      </c>
      <c r="W16" s="13">
        <f t="shared" si="8"/>
        <v>20</v>
      </c>
      <c r="X16" s="25">
        <f t="shared" si="9"/>
        <v>4204</v>
      </c>
      <c r="Y16" s="24">
        <v>8</v>
      </c>
    </row>
    <row r="17" spans="1:25" ht="19.899999999999999" customHeight="1" x14ac:dyDescent="0.3">
      <c r="A17" s="16">
        <v>183</v>
      </c>
      <c r="B17" s="16" t="s">
        <v>74</v>
      </c>
      <c r="C17" s="16" t="s">
        <v>74</v>
      </c>
      <c r="D17" s="16" t="s">
        <v>74</v>
      </c>
      <c r="E17" s="16" t="s">
        <v>60</v>
      </c>
      <c r="F17" s="17">
        <v>24924</v>
      </c>
      <c r="G17" s="21">
        <v>1</v>
      </c>
      <c r="H17" s="9">
        <v>147</v>
      </c>
      <c r="I17" s="9">
        <v>1597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8">
        <f t="shared" si="0"/>
        <v>53.42739726027397</v>
      </c>
      <c r="P17" s="13">
        <f t="shared" si="1"/>
        <v>2499</v>
      </c>
      <c r="Q17" s="13">
        <f t="shared" si="2"/>
        <v>1597</v>
      </c>
      <c r="R17" s="13">
        <f t="shared" si="3"/>
        <v>0</v>
      </c>
      <c r="S17" s="13">
        <f t="shared" si="4"/>
        <v>0</v>
      </c>
      <c r="T17" s="13">
        <f t="shared" si="5"/>
        <v>0</v>
      </c>
      <c r="U17" s="13">
        <f t="shared" si="6"/>
        <v>0</v>
      </c>
      <c r="V17" s="13">
        <f t="shared" si="7"/>
        <v>0</v>
      </c>
      <c r="W17" s="13">
        <f t="shared" si="8"/>
        <v>20</v>
      </c>
      <c r="X17" s="25">
        <f t="shared" si="9"/>
        <v>4116</v>
      </c>
      <c r="Y17" s="23">
        <v>9</v>
      </c>
    </row>
    <row r="18" spans="1:25" ht="19.899999999999999" customHeight="1" x14ac:dyDescent="0.3">
      <c r="A18" s="16">
        <v>66</v>
      </c>
      <c r="B18" s="16" t="s">
        <v>74</v>
      </c>
      <c r="C18" s="16" t="s">
        <v>74</v>
      </c>
      <c r="D18" s="16" t="s">
        <v>74</v>
      </c>
      <c r="E18" s="16" t="s">
        <v>51</v>
      </c>
      <c r="F18" s="17">
        <v>26774</v>
      </c>
      <c r="G18" s="21">
        <v>1</v>
      </c>
      <c r="H18" s="9">
        <v>157</v>
      </c>
      <c r="I18" s="9">
        <v>1333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8">
        <f t="shared" si="0"/>
        <v>48.358904109589041</v>
      </c>
      <c r="P18" s="13">
        <f t="shared" si="1"/>
        <v>2669</v>
      </c>
      <c r="Q18" s="13">
        <f t="shared" si="2"/>
        <v>1333</v>
      </c>
      <c r="R18" s="13">
        <f t="shared" si="3"/>
        <v>0</v>
      </c>
      <c r="S18" s="13">
        <f t="shared" si="4"/>
        <v>0</v>
      </c>
      <c r="T18" s="13">
        <f t="shared" si="5"/>
        <v>0</v>
      </c>
      <c r="U18" s="13">
        <f t="shared" si="6"/>
        <v>0</v>
      </c>
      <c r="V18" s="13">
        <f t="shared" si="7"/>
        <v>0</v>
      </c>
      <c r="W18" s="13">
        <f t="shared" si="8"/>
        <v>10</v>
      </c>
      <c r="X18" s="25">
        <f t="shared" si="9"/>
        <v>4012</v>
      </c>
      <c r="Y18" s="23">
        <v>10</v>
      </c>
    </row>
    <row r="19" spans="1:25" ht="19.899999999999999" customHeight="1" x14ac:dyDescent="0.3">
      <c r="A19" s="16">
        <v>68</v>
      </c>
      <c r="B19" s="16" t="s">
        <v>74</v>
      </c>
      <c r="C19" s="16" t="s">
        <v>74</v>
      </c>
      <c r="D19" s="16" t="s">
        <v>74</v>
      </c>
      <c r="E19" s="16" t="s">
        <v>52</v>
      </c>
      <c r="F19" s="17">
        <v>26732</v>
      </c>
      <c r="G19" s="21">
        <v>1</v>
      </c>
      <c r="H19" s="9">
        <v>147</v>
      </c>
      <c r="I19" s="9">
        <v>1450</v>
      </c>
      <c r="J19" s="9">
        <v>0</v>
      </c>
      <c r="K19" s="9">
        <v>3</v>
      </c>
      <c r="L19" s="9">
        <v>0</v>
      </c>
      <c r="M19" s="9">
        <v>3</v>
      </c>
      <c r="N19" s="9">
        <v>0</v>
      </c>
      <c r="O19" s="18">
        <f t="shared" si="0"/>
        <v>48.473972602739728</v>
      </c>
      <c r="P19" s="13">
        <f t="shared" si="1"/>
        <v>2499</v>
      </c>
      <c r="Q19" s="13">
        <f t="shared" si="2"/>
        <v>1450</v>
      </c>
      <c r="R19" s="13">
        <f t="shared" si="3"/>
        <v>0</v>
      </c>
      <c r="S19" s="13">
        <f t="shared" si="4"/>
        <v>15</v>
      </c>
      <c r="T19" s="13">
        <f t="shared" si="5"/>
        <v>0</v>
      </c>
      <c r="U19" s="13">
        <f t="shared" si="6"/>
        <v>30</v>
      </c>
      <c r="V19" s="13">
        <f t="shared" si="7"/>
        <v>0</v>
      </c>
      <c r="W19" s="13">
        <f t="shared" si="8"/>
        <v>10</v>
      </c>
      <c r="X19" s="25">
        <f t="shared" si="9"/>
        <v>4004</v>
      </c>
      <c r="Y19" s="24">
        <v>11</v>
      </c>
    </row>
    <row r="20" spans="1:25" ht="19.899999999999999" customHeight="1" x14ac:dyDescent="0.3">
      <c r="A20" s="16">
        <v>193</v>
      </c>
      <c r="B20" s="16" t="s">
        <v>74</v>
      </c>
      <c r="C20" s="16" t="s">
        <v>74</v>
      </c>
      <c r="D20" s="16" t="s">
        <v>74</v>
      </c>
      <c r="E20" s="16" t="s">
        <v>61</v>
      </c>
      <c r="F20" s="17">
        <v>22262</v>
      </c>
      <c r="G20" s="21">
        <v>1</v>
      </c>
      <c r="H20" s="9">
        <v>153</v>
      </c>
      <c r="I20" s="9">
        <v>1316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18">
        <f t="shared" si="0"/>
        <v>60.720547945205482</v>
      </c>
      <c r="P20" s="13">
        <f t="shared" si="1"/>
        <v>2601</v>
      </c>
      <c r="Q20" s="13">
        <f t="shared" si="2"/>
        <v>1316</v>
      </c>
      <c r="R20" s="13">
        <f t="shared" si="3"/>
        <v>0</v>
      </c>
      <c r="S20" s="13">
        <f t="shared" si="4"/>
        <v>0</v>
      </c>
      <c r="T20" s="13">
        <f t="shared" si="5"/>
        <v>0</v>
      </c>
      <c r="U20" s="13">
        <f t="shared" si="6"/>
        <v>0</v>
      </c>
      <c r="V20" s="13">
        <f t="shared" si="7"/>
        <v>0</v>
      </c>
      <c r="W20" s="13">
        <f t="shared" si="8"/>
        <v>20</v>
      </c>
      <c r="X20" s="25">
        <f t="shared" si="9"/>
        <v>3937</v>
      </c>
      <c r="Y20" s="24">
        <v>12</v>
      </c>
    </row>
    <row r="21" spans="1:25" ht="19.899999999999999" customHeight="1" x14ac:dyDescent="0.3">
      <c r="A21" s="16">
        <v>230</v>
      </c>
      <c r="B21" s="16" t="s">
        <v>74</v>
      </c>
      <c r="C21" s="16" t="s">
        <v>74</v>
      </c>
      <c r="D21" s="16" t="s">
        <v>74</v>
      </c>
      <c r="E21" s="16" t="s">
        <v>65</v>
      </c>
      <c r="F21" s="17">
        <v>22034</v>
      </c>
      <c r="G21" s="21">
        <v>1</v>
      </c>
      <c r="H21" s="9">
        <v>151</v>
      </c>
      <c r="I21" s="9">
        <v>1236</v>
      </c>
      <c r="J21" s="9">
        <v>4</v>
      </c>
      <c r="K21" s="9">
        <v>0</v>
      </c>
      <c r="L21" s="9">
        <v>0</v>
      </c>
      <c r="M21" s="9">
        <v>0</v>
      </c>
      <c r="N21" s="9">
        <v>0</v>
      </c>
      <c r="O21" s="18">
        <f t="shared" si="0"/>
        <v>61.345205479452055</v>
      </c>
      <c r="P21" s="13">
        <f t="shared" si="1"/>
        <v>2567</v>
      </c>
      <c r="Q21" s="13">
        <f t="shared" si="2"/>
        <v>1236</v>
      </c>
      <c r="R21" s="13">
        <f t="shared" si="3"/>
        <v>30</v>
      </c>
      <c r="S21" s="13">
        <f t="shared" si="4"/>
        <v>0</v>
      </c>
      <c r="T21" s="13">
        <f t="shared" si="5"/>
        <v>0</v>
      </c>
      <c r="U21" s="13">
        <f t="shared" si="6"/>
        <v>0</v>
      </c>
      <c r="V21" s="13">
        <f t="shared" si="7"/>
        <v>0</v>
      </c>
      <c r="W21" s="13">
        <f t="shared" si="8"/>
        <v>20</v>
      </c>
      <c r="X21" s="25">
        <f t="shared" si="9"/>
        <v>3853</v>
      </c>
      <c r="Y21" s="23">
        <v>13</v>
      </c>
    </row>
    <row r="22" spans="1:25" ht="19.899999999999999" customHeight="1" x14ac:dyDescent="0.3">
      <c r="A22" s="16">
        <v>140</v>
      </c>
      <c r="B22" s="16" t="s">
        <v>74</v>
      </c>
      <c r="C22" s="16" t="s">
        <v>74</v>
      </c>
      <c r="D22" s="16" t="s">
        <v>74</v>
      </c>
      <c r="E22" s="16" t="s">
        <v>55</v>
      </c>
      <c r="F22" s="17">
        <v>20846</v>
      </c>
      <c r="G22" s="21">
        <v>1</v>
      </c>
      <c r="H22" s="9">
        <v>152</v>
      </c>
      <c r="I22" s="9">
        <v>1236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8">
        <f t="shared" si="0"/>
        <v>64.599999999999994</v>
      </c>
      <c r="P22" s="13">
        <f t="shared" si="1"/>
        <v>2584</v>
      </c>
      <c r="Q22" s="13">
        <f t="shared" si="2"/>
        <v>1236</v>
      </c>
      <c r="R22" s="13">
        <f t="shared" si="3"/>
        <v>0</v>
      </c>
      <c r="S22" s="13">
        <f t="shared" si="4"/>
        <v>0</v>
      </c>
      <c r="T22" s="13">
        <f t="shared" si="5"/>
        <v>0</v>
      </c>
      <c r="U22" s="13">
        <f t="shared" si="6"/>
        <v>0</v>
      </c>
      <c r="V22" s="13">
        <f t="shared" si="7"/>
        <v>0</v>
      </c>
      <c r="W22" s="13">
        <f t="shared" si="8"/>
        <v>20</v>
      </c>
      <c r="X22" s="25">
        <f t="shared" si="9"/>
        <v>3840</v>
      </c>
      <c r="Y22" s="23">
        <v>14</v>
      </c>
    </row>
    <row r="23" spans="1:25" ht="19.899999999999999" customHeight="1" x14ac:dyDescent="0.3">
      <c r="A23" s="16">
        <v>100</v>
      </c>
      <c r="B23" s="16" t="s">
        <v>74</v>
      </c>
      <c r="C23" s="16" t="s">
        <v>74</v>
      </c>
      <c r="D23" s="16" t="s">
        <v>74</v>
      </c>
      <c r="E23" s="16" t="s">
        <v>53</v>
      </c>
      <c r="F23" s="17">
        <v>22402</v>
      </c>
      <c r="G23" s="21">
        <v>1</v>
      </c>
      <c r="H23" s="9">
        <v>146</v>
      </c>
      <c r="I23" s="9">
        <v>1253</v>
      </c>
      <c r="J23" s="9">
        <v>4</v>
      </c>
      <c r="K23" s="9">
        <v>0</v>
      </c>
      <c r="L23" s="9">
        <v>0</v>
      </c>
      <c r="M23" s="9">
        <v>0</v>
      </c>
      <c r="N23" s="9">
        <v>0</v>
      </c>
      <c r="O23" s="18">
        <f t="shared" si="0"/>
        <v>60.336986301369862</v>
      </c>
      <c r="P23" s="13">
        <f t="shared" si="1"/>
        <v>2482</v>
      </c>
      <c r="Q23" s="13">
        <f t="shared" si="2"/>
        <v>1253</v>
      </c>
      <c r="R23" s="13">
        <f t="shared" si="3"/>
        <v>30</v>
      </c>
      <c r="S23" s="13">
        <f t="shared" si="4"/>
        <v>0</v>
      </c>
      <c r="T23" s="13">
        <f t="shared" si="5"/>
        <v>0</v>
      </c>
      <c r="U23" s="13">
        <f t="shared" si="6"/>
        <v>0</v>
      </c>
      <c r="V23" s="13">
        <f t="shared" si="7"/>
        <v>0</v>
      </c>
      <c r="W23" s="13">
        <f t="shared" si="8"/>
        <v>20</v>
      </c>
      <c r="X23" s="25">
        <f t="shared" si="9"/>
        <v>3785</v>
      </c>
      <c r="Y23" s="24">
        <v>15</v>
      </c>
    </row>
    <row r="24" spans="1:25" ht="19.899999999999999" customHeight="1" x14ac:dyDescent="0.3">
      <c r="A24" s="16">
        <v>63</v>
      </c>
      <c r="B24" s="16" t="s">
        <v>74</v>
      </c>
      <c r="C24" s="16" t="s">
        <v>74</v>
      </c>
      <c r="D24" s="16" t="s">
        <v>74</v>
      </c>
      <c r="E24" s="16" t="s">
        <v>50</v>
      </c>
      <c r="F24" s="17">
        <v>26357</v>
      </c>
      <c r="G24" s="21">
        <v>1</v>
      </c>
      <c r="H24" s="9">
        <v>135</v>
      </c>
      <c r="I24" s="9">
        <v>1275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8">
        <f t="shared" si="0"/>
        <v>49.5013698630137</v>
      </c>
      <c r="P24" s="13">
        <f t="shared" si="1"/>
        <v>2295</v>
      </c>
      <c r="Q24" s="13">
        <f t="shared" si="2"/>
        <v>1275</v>
      </c>
      <c r="R24" s="13">
        <f t="shared" si="3"/>
        <v>0</v>
      </c>
      <c r="S24" s="13">
        <f t="shared" si="4"/>
        <v>0</v>
      </c>
      <c r="T24" s="13">
        <f t="shared" si="5"/>
        <v>0</v>
      </c>
      <c r="U24" s="13">
        <f t="shared" si="6"/>
        <v>0</v>
      </c>
      <c r="V24" s="13">
        <f t="shared" si="7"/>
        <v>0</v>
      </c>
      <c r="W24" s="13">
        <f t="shared" si="8"/>
        <v>10</v>
      </c>
      <c r="X24" s="25">
        <f t="shared" si="9"/>
        <v>3580</v>
      </c>
      <c r="Y24" s="23">
        <v>16</v>
      </c>
    </row>
    <row r="25" spans="1:25" ht="19.899999999999999" customHeight="1" x14ac:dyDescent="0.3">
      <c r="A25" s="16">
        <v>5</v>
      </c>
      <c r="B25" s="16" t="s">
        <v>74</v>
      </c>
      <c r="C25" s="16" t="s">
        <v>74</v>
      </c>
      <c r="D25" s="16" t="s">
        <v>74</v>
      </c>
      <c r="E25" s="16" t="s">
        <v>43</v>
      </c>
      <c r="F25" s="17">
        <v>24546</v>
      </c>
      <c r="G25" s="21">
        <v>1</v>
      </c>
      <c r="H25" s="9">
        <v>140</v>
      </c>
      <c r="I25" s="9">
        <v>1176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18">
        <f t="shared" si="0"/>
        <v>54.463013698630135</v>
      </c>
      <c r="P25" s="13">
        <f t="shared" si="1"/>
        <v>2380</v>
      </c>
      <c r="Q25" s="13">
        <f t="shared" si="2"/>
        <v>1176</v>
      </c>
      <c r="R25" s="13">
        <f t="shared" si="3"/>
        <v>0</v>
      </c>
      <c r="S25" s="13">
        <f t="shared" si="4"/>
        <v>0</v>
      </c>
      <c r="T25" s="13">
        <f t="shared" si="5"/>
        <v>0</v>
      </c>
      <c r="U25" s="13">
        <f t="shared" si="6"/>
        <v>0</v>
      </c>
      <c r="V25" s="13">
        <f t="shared" si="7"/>
        <v>0</v>
      </c>
      <c r="W25" s="13">
        <f t="shared" si="8"/>
        <v>20</v>
      </c>
      <c r="X25" s="25">
        <f t="shared" si="9"/>
        <v>3576</v>
      </c>
      <c r="Y25" s="23">
        <v>17</v>
      </c>
    </row>
    <row r="26" spans="1:25" ht="19.899999999999999" customHeight="1" x14ac:dyDescent="0.3">
      <c r="A26" s="16">
        <v>246</v>
      </c>
      <c r="B26" s="16" t="s">
        <v>74</v>
      </c>
      <c r="C26" s="16" t="s">
        <v>74</v>
      </c>
      <c r="D26" s="16" t="s">
        <v>74</v>
      </c>
      <c r="E26" s="16" t="s">
        <v>66</v>
      </c>
      <c r="F26" s="17">
        <v>27531</v>
      </c>
      <c r="G26" s="21">
        <v>1</v>
      </c>
      <c r="H26" s="9">
        <v>139</v>
      </c>
      <c r="I26" s="9">
        <v>1132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18">
        <f t="shared" si="0"/>
        <v>46.284931506849318</v>
      </c>
      <c r="P26" s="13">
        <f t="shared" si="1"/>
        <v>2363</v>
      </c>
      <c r="Q26" s="13">
        <f t="shared" si="2"/>
        <v>1132</v>
      </c>
      <c r="R26" s="13">
        <f t="shared" si="3"/>
        <v>0</v>
      </c>
      <c r="S26" s="13">
        <f t="shared" si="4"/>
        <v>0</v>
      </c>
      <c r="T26" s="13">
        <f t="shared" si="5"/>
        <v>0</v>
      </c>
      <c r="U26" s="13">
        <f t="shared" si="6"/>
        <v>0</v>
      </c>
      <c r="V26" s="13">
        <f t="shared" si="7"/>
        <v>0</v>
      </c>
      <c r="W26" s="13">
        <f t="shared" si="8"/>
        <v>10</v>
      </c>
      <c r="X26" s="25">
        <f t="shared" si="9"/>
        <v>3505</v>
      </c>
      <c r="Y26" s="24">
        <v>18</v>
      </c>
    </row>
    <row r="27" spans="1:25" ht="19.899999999999999" customHeight="1" x14ac:dyDescent="0.3">
      <c r="A27" s="16">
        <v>229</v>
      </c>
      <c r="B27" s="16" t="s">
        <v>74</v>
      </c>
      <c r="C27" s="16" t="s">
        <v>74</v>
      </c>
      <c r="D27" s="16" t="s">
        <v>74</v>
      </c>
      <c r="E27" s="16" t="s">
        <v>64</v>
      </c>
      <c r="F27" s="17">
        <v>25354</v>
      </c>
      <c r="G27" s="21">
        <v>1</v>
      </c>
      <c r="H27" s="9">
        <v>139</v>
      </c>
      <c r="I27" s="9">
        <v>1088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8">
        <f t="shared" si="0"/>
        <v>52.249315068493154</v>
      </c>
      <c r="P27" s="13">
        <f t="shared" si="1"/>
        <v>2363</v>
      </c>
      <c r="Q27" s="13">
        <f t="shared" si="2"/>
        <v>1088</v>
      </c>
      <c r="R27" s="13">
        <f t="shared" si="3"/>
        <v>0</v>
      </c>
      <c r="S27" s="13">
        <f t="shared" si="4"/>
        <v>0</v>
      </c>
      <c r="T27" s="13">
        <f t="shared" si="5"/>
        <v>0</v>
      </c>
      <c r="U27" s="13">
        <f t="shared" si="6"/>
        <v>0</v>
      </c>
      <c r="V27" s="13">
        <f t="shared" si="7"/>
        <v>0</v>
      </c>
      <c r="W27" s="13">
        <f t="shared" si="8"/>
        <v>20</v>
      </c>
      <c r="X27" s="25">
        <f t="shared" si="9"/>
        <v>3471</v>
      </c>
      <c r="Y27" s="24">
        <v>19</v>
      </c>
    </row>
    <row r="28" spans="1:25" ht="19.899999999999999" customHeight="1" x14ac:dyDescent="0.3">
      <c r="A28" s="16">
        <v>227</v>
      </c>
      <c r="B28" s="16" t="s">
        <v>74</v>
      </c>
      <c r="C28" s="16" t="s">
        <v>74</v>
      </c>
      <c r="D28" s="16" t="s">
        <v>74</v>
      </c>
      <c r="E28" s="16" t="s">
        <v>63</v>
      </c>
      <c r="F28" s="17">
        <v>22135</v>
      </c>
      <c r="G28" s="21">
        <v>1</v>
      </c>
      <c r="H28" s="9">
        <v>131</v>
      </c>
      <c r="I28" s="9">
        <v>1173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18">
        <f t="shared" si="0"/>
        <v>61.06849315068493</v>
      </c>
      <c r="P28" s="13">
        <f t="shared" si="1"/>
        <v>2227</v>
      </c>
      <c r="Q28" s="13">
        <f t="shared" si="2"/>
        <v>1173</v>
      </c>
      <c r="R28" s="13">
        <f t="shared" si="3"/>
        <v>0</v>
      </c>
      <c r="S28" s="13">
        <f t="shared" si="4"/>
        <v>0</v>
      </c>
      <c r="T28" s="13">
        <f t="shared" si="5"/>
        <v>0</v>
      </c>
      <c r="U28" s="13">
        <f t="shared" si="6"/>
        <v>0</v>
      </c>
      <c r="V28" s="13">
        <f t="shared" si="7"/>
        <v>0</v>
      </c>
      <c r="W28" s="13">
        <f t="shared" si="8"/>
        <v>20</v>
      </c>
      <c r="X28" s="25">
        <f t="shared" si="9"/>
        <v>3420</v>
      </c>
      <c r="Y28" s="23">
        <v>20</v>
      </c>
    </row>
    <row r="29" spans="1:25" ht="19.899999999999999" customHeight="1" x14ac:dyDescent="0.3">
      <c r="A29" s="16">
        <v>123</v>
      </c>
      <c r="B29" s="16" t="s">
        <v>74</v>
      </c>
      <c r="C29" s="16" t="s">
        <v>74</v>
      </c>
      <c r="D29" s="16" t="s">
        <v>74</v>
      </c>
      <c r="E29" s="16" t="s">
        <v>54</v>
      </c>
      <c r="F29" s="17">
        <v>29058</v>
      </c>
      <c r="G29" s="21">
        <v>1</v>
      </c>
      <c r="H29" s="9">
        <v>124</v>
      </c>
      <c r="I29" s="9">
        <v>1172</v>
      </c>
      <c r="J29" s="9">
        <v>0</v>
      </c>
      <c r="K29" s="9">
        <v>0</v>
      </c>
      <c r="L29" s="9">
        <v>2</v>
      </c>
      <c r="M29" s="9">
        <v>0</v>
      </c>
      <c r="N29" s="9">
        <v>0</v>
      </c>
      <c r="O29" s="18">
        <f t="shared" si="0"/>
        <v>42.101369863013701</v>
      </c>
      <c r="P29" s="13">
        <f t="shared" si="1"/>
        <v>2108</v>
      </c>
      <c r="Q29" s="13">
        <f t="shared" si="2"/>
        <v>1172</v>
      </c>
      <c r="R29" s="13">
        <f t="shared" si="3"/>
        <v>0</v>
      </c>
      <c r="S29" s="13">
        <f t="shared" si="4"/>
        <v>0</v>
      </c>
      <c r="T29" s="13">
        <f t="shared" si="5"/>
        <v>10</v>
      </c>
      <c r="U29" s="13">
        <f t="shared" si="6"/>
        <v>0</v>
      </c>
      <c r="V29" s="13">
        <f t="shared" si="7"/>
        <v>0</v>
      </c>
      <c r="W29" s="13">
        <f t="shared" si="8"/>
        <v>10</v>
      </c>
      <c r="X29" s="25">
        <f t="shared" si="9"/>
        <v>3300</v>
      </c>
      <c r="Y29" s="23">
        <v>21</v>
      </c>
    </row>
    <row r="30" spans="1:25" ht="19.899999999999999" customHeight="1" x14ac:dyDescent="0.3">
      <c r="A30" s="16">
        <v>16</v>
      </c>
      <c r="B30" s="16" t="s">
        <v>74</v>
      </c>
      <c r="C30" s="16" t="s">
        <v>74</v>
      </c>
      <c r="D30" s="16" t="s">
        <v>74</v>
      </c>
      <c r="E30" s="16" t="s">
        <v>47</v>
      </c>
      <c r="F30" s="17">
        <v>21920</v>
      </c>
      <c r="G30" s="21">
        <v>1</v>
      </c>
      <c r="H30" s="9">
        <v>112</v>
      </c>
      <c r="I30" s="9">
        <v>1364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18">
        <f t="shared" si="0"/>
        <v>61.657534246575345</v>
      </c>
      <c r="P30" s="13">
        <f t="shared" si="1"/>
        <v>1904</v>
      </c>
      <c r="Q30" s="13">
        <f t="shared" si="2"/>
        <v>1364</v>
      </c>
      <c r="R30" s="13">
        <f t="shared" si="3"/>
        <v>0</v>
      </c>
      <c r="S30" s="13">
        <f t="shared" si="4"/>
        <v>0</v>
      </c>
      <c r="T30" s="13">
        <f t="shared" si="5"/>
        <v>0</v>
      </c>
      <c r="U30" s="13">
        <f t="shared" si="6"/>
        <v>0</v>
      </c>
      <c r="V30" s="13">
        <f t="shared" si="7"/>
        <v>0</v>
      </c>
      <c r="W30" s="13">
        <f t="shared" si="8"/>
        <v>20</v>
      </c>
      <c r="X30" s="25">
        <f t="shared" si="9"/>
        <v>3288</v>
      </c>
      <c r="Y30" s="24">
        <v>22</v>
      </c>
    </row>
    <row r="31" spans="1:25" ht="19.899999999999999" customHeight="1" x14ac:dyDescent="0.3">
      <c r="A31" s="16">
        <v>179</v>
      </c>
      <c r="B31" s="16" t="s">
        <v>74</v>
      </c>
      <c r="C31" s="16" t="s">
        <v>74</v>
      </c>
      <c r="D31" s="16" t="s">
        <v>74</v>
      </c>
      <c r="E31" s="16" t="s">
        <v>59</v>
      </c>
      <c r="F31" s="17">
        <v>28630</v>
      </c>
      <c r="G31" s="21">
        <v>1</v>
      </c>
      <c r="H31" s="9">
        <v>116</v>
      </c>
      <c r="I31" s="9">
        <v>1280</v>
      </c>
      <c r="J31" s="9">
        <v>0</v>
      </c>
      <c r="K31" s="9">
        <v>0</v>
      </c>
      <c r="L31" s="9">
        <v>0</v>
      </c>
      <c r="M31" s="9">
        <v>0</v>
      </c>
      <c r="N31" s="9">
        <v>67</v>
      </c>
      <c r="O31" s="18">
        <f t="shared" si="0"/>
        <v>43.273972602739725</v>
      </c>
      <c r="P31" s="13">
        <f t="shared" si="1"/>
        <v>1972</v>
      </c>
      <c r="Q31" s="13">
        <f t="shared" si="2"/>
        <v>1280</v>
      </c>
      <c r="R31" s="13">
        <f t="shared" si="3"/>
        <v>0</v>
      </c>
      <c r="S31" s="13">
        <f t="shared" si="4"/>
        <v>0</v>
      </c>
      <c r="T31" s="13">
        <f t="shared" si="5"/>
        <v>0</v>
      </c>
      <c r="U31" s="13">
        <f t="shared" si="6"/>
        <v>0</v>
      </c>
      <c r="V31" s="13">
        <f t="shared" si="7"/>
        <v>15</v>
      </c>
      <c r="W31" s="13">
        <f t="shared" si="8"/>
        <v>10</v>
      </c>
      <c r="X31" s="25">
        <f t="shared" si="9"/>
        <v>3277</v>
      </c>
      <c r="Y31" s="23">
        <v>23</v>
      </c>
    </row>
    <row r="32" spans="1:25" ht="19.899999999999999" customHeight="1" x14ac:dyDescent="0.3">
      <c r="A32" s="16">
        <v>154</v>
      </c>
      <c r="B32" s="16" t="s">
        <v>74</v>
      </c>
      <c r="C32" s="16" t="s">
        <v>74</v>
      </c>
      <c r="D32" s="16" t="s">
        <v>74</v>
      </c>
      <c r="E32" s="16" t="s">
        <v>57</v>
      </c>
      <c r="F32" s="17">
        <v>25286</v>
      </c>
      <c r="G32" s="21">
        <v>1</v>
      </c>
      <c r="H32" s="9">
        <v>131</v>
      </c>
      <c r="I32" s="9">
        <v>1021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8">
        <f t="shared" si="0"/>
        <v>52.435616438356163</v>
      </c>
      <c r="P32" s="13">
        <f t="shared" si="1"/>
        <v>2227</v>
      </c>
      <c r="Q32" s="13">
        <f t="shared" si="2"/>
        <v>1021</v>
      </c>
      <c r="R32" s="13">
        <f t="shared" si="3"/>
        <v>0</v>
      </c>
      <c r="S32" s="13">
        <f t="shared" si="4"/>
        <v>0</v>
      </c>
      <c r="T32" s="13">
        <f t="shared" si="5"/>
        <v>0</v>
      </c>
      <c r="U32" s="13">
        <f t="shared" si="6"/>
        <v>0</v>
      </c>
      <c r="V32" s="13">
        <f t="shared" si="7"/>
        <v>0</v>
      </c>
      <c r="W32" s="13">
        <f t="shared" si="8"/>
        <v>20</v>
      </c>
      <c r="X32" s="25">
        <f t="shared" si="9"/>
        <v>3268</v>
      </c>
      <c r="Y32" s="23">
        <v>24</v>
      </c>
    </row>
    <row r="33" spans="1:25" ht="19.899999999999999" customHeight="1" x14ac:dyDescent="0.3">
      <c r="A33" s="16">
        <v>303</v>
      </c>
      <c r="B33" s="16" t="s">
        <v>74</v>
      </c>
      <c r="C33" s="16" t="s">
        <v>74</v>
      </c>
      <c r="D33" s="16" t="s">
        <v>74</v>
      </c>
      <c r="E33" s="16" t="s">
        <v>68</v>
      </c>
      <c r="F33" s="17">
        <v>21989</v>
      </c>
      <c r="G33" s="21">
        <v>1</v>
      </c>
      <c r="H33" s="9">
        <v>127</v>
      </c>
      <c r="I33" s="9">
        <v>936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8">
        <f t="shared" si="0"/>
        <v>61.468493150684928</v>
      </c>
      <c r="P33" s="13">
        <f t="shared" si="1"/>
        <v>2159</v>
      </c>
      <c r="Q33" s="13">
        <f t="shared" si="2"/>
        <v>936</v>
      </c>
      <c r="R33" s="13">
        <f t="shared" si="3"/>
        <v>0</v>
      </c>
      <c r="S33" s="13">
        <f t="shared" si="4"/>
        <v>0</v>
      </c>
      <c r="T33" s="13">
        <f t="shared" si="5"/>
        <v>0</v>
      </c>
      <c r="U33" s="13">
        <f t="shared" si="6"/>
        <v>0</v>
      </c>
      <c r="V33" s="13">
        <f t="shared" si="7"/>
        <v>0</v>
      </c>
      <c r="W33" s="13">
        <f t="shared" si="8"/>
        <v>20</v>
      </c>
      <c r="X33" s="25">
        <f t="shared" si="9"/>
        <v>3115</v>
      </c>
      <c r="Y33" s="24">
        <v>25</v>
      </c>
    </row>
    <row r="34" spans="1:25" ht="19.899999999999999" customHeight="1" x14ac:dyDescent="0.3">
      <c r="A34" s="16">
        <v>41</v>
      </c>
      <c r="B34" s="16" t="s">
        <v>74</v>
      </c>
      <c r="C34" s="16" t="s">
        <v>74</v>
      </c>
      <c r="D34" s="16" t="s">
        <v>74</v>
      </c>
      <c r="E34" s="16" t="s">
        <v>48</v>
      </c>
      <c r="F34" s="17">
        <v>25639</v>
      </c>
      <c r="G34" s="21">
        <v>1</v>
      </c>
      <c r="H34" s="9">
        <v>115</v>
      </c>
      <c r="I34" s="9">
        <v>1102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18">
        <f t="shared" si="0"/>
        <v>51.468493150684928</v>
      </c>
      <c r="P34" s="13">
        <f t="shared" si="1"/>
        <v>1955</v>
      </c>
      <c r="Q34" s="13">
        <f t="shared" si="2"/>
        <v>1102</v>
      </c>
      <c r="R34" s="13">
        <f t="shared" si="3"/>
        <v>0</v>
      </c>
      <c r="S34" s="13">
        <f t="shared" si="4"/>
        <v>0</v>
      </c>
      <c r="T34" s="13">
        <f t="shared" si="5"/>
        <v>0</v>
      </c>
      <c r="U34" s="13">
        <f t="shared" si="6"/>
        <v>0</v>
      </c>
      <c r="V34" s="13">
        <f t="shared" si="7"/>
        <v>0</v>
      </c>
      <c r="W34" s="13">
        <f t="shared" si="8"/>
        <v>20</v>
      </c>
      <c r="X34" s="25">
        <f t="shared" si="9"/>
        <v>3077</v>
      </c>
      <c r="Y34" s="24">
        <v>26</v>
      </c>
    </row>
    <row r="35" spans="1:25" x14ac:dyDescent="0.3">
      <c r="F35" s="20"/>
    </row>
    <row r="37" spans="1:25" x14ac:dyDescent="0.3">
      <c r="M37" s="61" t="s">
        <v>69</v>
      </c>
      <c r="N37" s="62"/>
      <c r="O37" s="62"/>
    </row>
    <row r="38" spans="1:25" x14ac:dyDescent="0.3">
      <c r="M38" s="61" t="s">
        <v>70</v>
      </c>
      <c r="N38" s="62"/>
      <c r="O38" s="62"/>
    </row>
    <row r="39" spans="1:25" x14ac:dyDescent="0.3">
      <c r="M39" s="61" t="s">
        <v>76</v>
      </c>
      <c r="N39" s="62"/>
      <c r="O39" s="62"/>
    </row>
    <row r="40" spans="1:25" x14ac:dyDescent="0.3">
      <c r="M40" s="22"/>
      <c r="N40" s="22"/>
      <c r="O40" s="22"/>
    </row>
    <row r="41" spans="1:25" x14ac:dyDescent="0.3">
      <c r="M41" s="22"/>
      <c r="N41" s="22"/>
      <c r="O41" s="22"/>
    </row>
    <row r="42" spans="1:25" x14ac:dyDescent="0.3">
      <c r="M42" s="61" t="s">
        <v>71</v>
      </c>
      <c r="N42" s="62"/>
      <c r="O42" s="62"/>
    </row>
    <row r="43" spans="1:25" x14ac:dyDescent="0.3">
      <c r="L43" s="22" t="s">
        <v>77</v>
      </c>
    </row>
  </sheetData>
  <sheetProtection formatCells="0" formatColumns="0" formatRows="0" insertColumns="0" insertRows="0" insertHyperlinks="0" deleteColumns="0" deleteRows="0" sort="0" autoFilter="0" pivotTables="0"/>
  <autoFilter ref="A8:Y34" xr:uid="{00000000-0009-0000-0000-000000000000}">
    <sortState ref="A11:Y34">
      <sortCondition descending="1" ref="X8:X34"/>
    </sortState>
  </autoFilter>
  <sortState ref="A9:Y34">
    <sortCondition descending="1" ref="X9:X34"/>
  </sortState>
  <mergeCells count="37">
    <mergeCell ref="M37:O37"/>
    <mergeCell ref="M38:O38"/>
    <mergeCell ref="M39:O39"/>
    <mergeCell ref="M42:O42"/>
    <mergeCell ref="V1:Y1"/>
    <mergeCell ref="D3:S3"/>
    <mergeCell ref="V7:V8"/>
    <mergeCell ref="W7:W8"/>
    <mergeCell ref="P6:W6"/>
    <mergeCell ref="P7:P8"/>
    <mergeCell ref="R7:R8"/>
    <mergeCell ref="S7:S8"/>
    <mergeCell ref="T7:T8"/>
    <mergeCell ref="U7:U8"/>
    <mergeCell ref="F6:F8"/>
    <mergeCell ref="G6:G8"/>
    <mergeCell ref="A1:C1"/>
    <mergeCell ref="A2:C2"/>
    <mergeCell ref="D1:S1"/>
    <mergeCell ref="D2:S2"/>
    <mergeCell ref="X6:X8"/>
    <mergeCell ref="A3:C3"/>
    <mergeCell ref="A4:C4"/>
    <mergeCell ref="V2:Y2"/>
    <mergeCell ref="D4:S4"/>
    <mergeCell ref="T4:W4"/>
    <mergeCell ref="X4:Y4"/>
    <mergeCell ref="Y6:Y8"/>
    <mergeCell ref="H6:O6"/>
    <mergeCell ref="D5:S5"/>
    <mergeCell ref="V3:Y3"/>
    <mergeCell ref="Q7:Q8"/>
    <mergeCell ref="A6:A8"/>
    <mergeCell ref="B6:B8"/>
    <mergeCell ref="C6:C8"/>
    <mergeCell ref="D6:D8"/>
    <mergeCell ref="E6:E8"/>
  </mergeCells>
  <dataValidations disablePrompts="1" count="1">
    <dataValidation type="list" allowBlank="1" showInputMessage="1" showErrorMessage="1" sqref="WKV1:WKX4 WUT5:WUV5 WKX5:WKZ5 WBB5:WBD5 VRF5:VRH5 VHJ5:VHL5 UXN5:UXP5 UNR5:UNT5 UDV5:UDX5 TTZ5:TUB5 TKD5:TKF5 TAH5:TAJ5 SQL5:SQN5 SGP5:SGR5 RWT5:RWV5 RMX5:RMZ5 RDB5:RDD5 QTF5:QTH5 QJJ5:QJL5 PZN5:PZP5 PPR5:PPT5 PFV5:PFX5 OVZ5:OWB5 OMD5:OMF5 OCH5:OCJ5 NSL5:NSN5 NIP5:NIR5 MYT5:MYV5 MOX5:MOZ5 MFB5:MFD5 LVF5:LVH5 LLJ5:LLL5 LBN5:LBP5 KRR5:KRT5 KHV5:KHX5 JXZ5:JYB5 JOD5:JOF5 JEH5:JEJ5 IUL5:IUN5 IKP5:IKR5 IAT5:IAV5 HQX5:HQZ5 HHB5:HHD5 GXF5:GXH5 GNJ5:GNL5 GDN5:GDP5 FTR5:FTT5 FJV5:FJX5 EZZ5:FAB5 EQD5:EQF5 EGH5:EGJ5 DWL5:DWN5 DMP5:DMR5 DCT5:DCV5 CSX5:CSZ5 CJB5:CJD5 BZF5:BZH5 BPJ5:BPL5 BFN5:BFP5 AVR5:AVT5 ALV5:ALX5 ABZ5:ACB5 SD5:SF5 IH5:IJ5 WUR1:WUT4 IF1:IH4 SB1:SD4 ABX1:ABZ4 ALT1:ALV4 AVP1:AVR4 BFL1:BFN4 BPH1:BPJ4 BZD1:BZF4 CIZ1:CJB4 CSV1:CSX4 DCR1:DCT4 DMN1:DMP4 DWJ1:DWL4 EGF1:EGH4 EQB1:EQD4 EZX1:EZZ4 FJT1:FJV4 FTP1:FTR4 GDL1:GDN4 GNH1:GNJ4 GXD1:GXF4 HGZ1:HHB4 HQV1:HQX4 IAR1:IAT4 IKN1:IKP4 IUJ1:IUL4 JEF1:JEH4 JOB1:JOD4 JXX1:JXZ4 KHT1:KHV4 KRP1:KRR4 LBL1:LBN4 LLH1:LLJ4 LVD1:LVF4 MEZ1:MFB4 MOV1:MOX4 MYR1:MYT4 NIN1:NIP4 NSJ1:NSL4 OCF1:OCH4 OMB1:OMD4 OVX1:OVZ4 PFT1:PFV4 PPP1:PPR4 PZL1:PZN4 QJH1:QJJ4 QTD1:QTF4 RCZ1:RDB4 RMV1:RMX4 RWR1:RWT4 SGN1:SGP4 SQJ1:SQL4 TAF1:TAH4 TKB1:TKD4 TTX1:TTZ4 UDT1:UDV4 UNP1:UNR4 UXL1:UXN4 VHH1:VHJ4 VRD1:VRF4 WAZ1:WBB4" xr:uid="{00000000-0002-0000-0000-000000000000}">
      <formula1>#REF!</formula1>
    </dataValidation>
  </dataValidations>
  <printOptions horizontalCentered="1"/>
  <pageMargins left="0" right="0" top="0.55118110236220474" bottom="0.55118110236220474" header="0.31496062992125984" footer="0.31496062992125984"/>
  <pageSetup paperSize="8" scale="9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ΠΙΝΑΚΑΣ ΚΑΤΑΤΑΞΗΣ</vt:lpstr>
      <vt:lpstr>'ΠΙΝΑΚΑΣ ΚΑΤΑΤΑΞΗΣ'!Print_Titles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user</cp:lastModifiedBy>
  <cp:lastPrinted>2020-08-09T18:40:48Z</cp:lastPrinted>
  <dcterms:created xsi:type="dcterms:W3CDTF">2020-08-09T11:20:44Z</dcterms:created>
  <dcterms:modified xsi:type="dcterms:W3CDTF">2021-08-20T09:08:43Z</dcterms:modified>
</cp:coreProperties>
</file>