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1\ΠΡΟΚΗΡΥΞΕΙΣ\ΣΧΟΛΙΚΕΣ ΚΑΘΑΡΙΣΤΡΙΕΣ\2021-2022\ΠΙΝΑΚΕΣ ΚΑΤΑΤΑΞΗΣ\ΤΕΛΙΚΟΙ ΠΙΝΑΚΕΣ 2021\ΤΕΛΙΚΟΙ ΠΙΝΑΚΕΣ ΓΙΑ ΑΝΑΡΤΗΣΗ\"/>
    </mc:Choice>
  </mc:AlternateContent>
  <bookViews>
    <workbookView xWindow="0" yWindow="0" windowWidth="25200" windowHeight="11250"/>
  </bookViews>
  <sheets>
    <sheet name="ΠΙΝΑΚΑΣ ΚΑΤΑΤΑΞΗΣ" sheetId="1" r:id="rId1"/>
  </sheets>
  <definedNames>
    <definedName name="_xlnm._FilterDatabase" localSheetId="0" hidden="1">'ΠΙΝΑΚΑΣ ΚΑΤΑΤΑΞΗΣ'!$A$8:$Y$64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  <c r="U44" i="1"/>
  <c r="T44" i="1"/>
  <c r="S44" i="1"/>
  <c r="R44" i="1"/>
  <c r="Q44" i="1"/>
  <c r="P44" i="1"/>
  <c r="V51" i="1"/>
  <c r="U51" i="1"/>
  <c r="T51" i="1"/>
  <c r="S51" i="1"/>
  <c r="R51" i="1"/>
  <c r="Q51" i="1"/>
  <c r="P51" i="1"/>
  <c r="V26" i="1"/>
  <c r="U26" i="1"/>
  <c r="T26" i="1"/>
  <c r="S26" i="1"/>
  <c r="R26" i="1"/>
  <c r="Q26" i="1"/>
  <c r="P26" i="1"/>
  <c r="V30" i="1"/>
  <c r="U30" i="1"/>
  <c r="T30" i="1"/>
  <c r="S30" i="1"/>
  <c r="R30" i="1"/>
  <c r="Q30" i="1"/>
  <c r="P30" i="1"/>
  <c r="V64" i="1"/>
  <c r="U64" i="1"/>
  <c r="T64" i="1"/>
  <c r="S64" i="1"/>
  <c r="R64" i="1"/>
  <c r="Q64" i="1"/>
  <c r="P64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23" i="1"/>
  <c r="U23" i="1"/>
  <c r="T23" i="1"/>
  <c r="S23" i="1"/>
  <c r="R23" i="1"/>
  <c r="Q23" i="1"/>
  <c r="P23" i="1"/>
  <c r="V48" i="1"/>
  <c r="U48" i="1"/>
  <c r="T48" i="1"/>
  <c r="S48" i="1"/>
  <c r="R48" i="1"/>
  <c r="Q48" i="1"/>
  <c r="P48" i="1"/>
  <c r="V45" i="1"/>
  <c r="U45" i="1"/>
  <c r="T45" i="1"/>
  <c r="S45" i="1"/>
  <c r="R45" i="1"/>
  <c r="Q45" i="1"/>
  <c r="P45" i="1"/>
  <c r="V13" i="1"/>
  <c r="U13" i="1"/>
  <c r="T13" i="1"/>
  <c r="S13" i="1"/>
  <c r="R13" i="1"/>
  <c r="Q13" i="1"/>
  <c r="P13" i="1"/>
  <c r="V49" i="1"/>
  <c r="U49" i="1"/>
  <c r="T49" i="1"/>
  <c r="S49" i="1"/>
  <c r="R49" i="1"/>
  <c r="Q49" i="1"/>
  <c r="P49" i="1"/>
  <c r="V40" i="1"/>
  <c r="U40" i="1"/>
  <c r="T40" i="1"/>
  <c r="S40" i="1"/>
  <c r="R40" i="1"/>
  <c r="Q40" i="1"/>
  <c r="P40" i="1"/>
  <c r="V34" i="1"/>
  <c r="U34" i="1"/>
  <c r="T34" i="1"/>
  <c r="S34" i="1"/>
  <c r="R34" i="1"/>
  <c r="Q34" i="1"/>
  <c r="P34" i="1"/>
  <c r="V20" i="1"/>
  <c r="U20" i="1"/>
  <c r="T20" i="1"/>
  <c r="S20" i="1"/>
  <c r="R20" i="1"/>
  <c r="Q20" i="1"/>
  <c r="P20" i="1"/>
  <c r="V57" i="1"/>
  <c r="U57" i="1"/>
  <c r="T57" i="1"/>
  <c r="S57" i="1"/>
  <c r="R57" i="1"/>
  <c r="Q57" i="1"/>
  <c r="P57" i="1"/>
  <c r="V47" i="1"/>
  <c r="U47" i="1"/>
  <c r="T47" i="1"/>
  <c r="S47" i="1"/>
  <c r="R47" i="1"/>
  <c r="Q47" i="1"/>
  <c r="P47" i="1"/>
  <c r="V43" i="1"/>
  <c r="U43" i="1"/>
  <c r="T43" i="1"/>
  <c r="S43" i="1"/>
  <c r="R43" i="1"/>
  <c r="Q43" i="1"/>
  <c r="P43" i="1"/>
  <c r="V16" i="1"/>
  <c r="U16" i="1"/>
  <c r="T16" i="1"/>
  <c r="S16" i="1"/>
  <c r="R16" i="1"/>
  <c r="Q16" i="1"/>
  <c r="P16" i="1"/>
  <c r="V36" i="1"/>
  <c r="U36" i="1"/>
  <c r="T36" i="1"/>
  <c r="S36" i="1"/>
  <c r="R36" i="1"/>
  <c r="Q36" i="1"/>
  <c r="P36" i="1"/>
  <c r="V19" i="1"/>
  <c r="U19" i="1"/>
  <c r="T19" i="1"/>
  <c r="S19" i="1"/>
  <c r="R19" i="1"/>
  <c r="Q19" i="1"/>
  <c r="P19" i="1"/>
  <c r="V42" i="1"/>
  <c r="U42" i="1"/>
  <c r="T42" i="1"/>
  <c r="S42" i="1"/>
  <c r="R42" i="1"/>
  <c r="Q42" i="1"/>
  <c r="P42" i="1"/>
  <c r="V25" i="1"/>
  <c r="U25" i="1"/>
  <c r="T25" i="1"/>
  <c r="S25" i="1"/>
  <c r="R25" i="1"/>
  <c r="Q25" i="1"/>
  <c r="P25" i="1"/>
  <c r="V41" i="1"/>
  <c r="U41" i="1"/>
  <c r="T41" i="1"/>
  <c r="S41" i="1"/>
  <c r="R41" i="1"/>
  <c r="Q41" i="1"/>
  <c r="P41" i="1"/>
  <c r="V46" i="1"/>
  <c r="U46" i="1"/>
  <c r="T46" i="1"/>
  <c r="S46" i="1"/>
  <c r="R46" i="1"/>
  <c r="Q46" i="1"/>
  <c r="P46" i="1"/>
  <c r="V56" i="1"/>
  <c r="U56" i="1"/>
  <c r="T56" i="1"/>
  <c r="S56" i="1"/>
  <c r="R56" i="1"/>
  <c r="Q56" i="1"/>
  <c r="P56" i="1"/>
  <c r="V53" i="1"/>
  <c r="U53" i="1"/>
  <c r="T53" i="1"/>
  <c r="S53" i="1"/>
  <c r="R53" i="1"/>
  <c r="Q53" i="1"/>
  <c r="P53" i="1"/>
  <c r="V60" i="1"/>
  <c r="U60" i="1"/>
  <c r="T60" i="1"/>
  <c r="S60" i="1"/>
  <c r="R60" i="1"/>
  <c r="Q60" i="1"/>
  <c r="P60" i="1"/>
  <c r="V63" i="1"/>
  <c r="U63" i="1"/>
  <c r="T63" i="1"/>
  <c r="S63" i="1"/>
  <c r="R63" i="1"/>
  <c r="Q63" i="1"/>
  <c r="P63" i="1"/>
  <c r="V33" i="1"/>
  <c r="U33" i="1"/>
  <c r="T33" i="1"/>
  <c r="S33" i="1"/>
  <c r="R33" i="1"/>
  <c r="Q33" i="1"/>
  <c r="P33" i="1"/>
  <c r="V10" i="1"/>
  <c r="U10" i="1"/>
  <c r="T10" i="1"/>
  <c r="S10" i="1"/>
  <c r="R10" i="1"/>
  <c r="Q10" i="1"/>
  <c r="P10" i="1"/>
  <c r="V11" i="1"/>
  <c r="U11" i="1"/>
  <c r="T11" i="1"/>
  <c r="S11" i="1"/>
  <c r="R11" i="1"/>
  <c r="Q11" i="1"/>
  <c r="P11" i="1"/>
  <c r="V37" i="1"/>
  <c r="U37" i="1"/>
  <c r="T37" i="1"/>
  <c r="S37" i="1"/>
  <c r="R37" i="1"/>
  <c r="Q37" i="1"/>
  <c r="P37" i="1"/>
  <c r="V52" i="1"/>
  <c r="U52" i="1"/>
  <c r="T52" i="1"/>
  <c r="S52" i="1"/>
  <c r="R52" i="1"/>
  <c r="Q52" i="1"/>
  <c r="P52" i="1"/>
  <c r="V55" i="1"/>
  <c r="U55" i="1"/>
  <c r="T55" i="1"/>
  <c r="S55" i="1"/>
  <c r="R55" i="1"/>
  <c r="Q55" i="1"/>
  <c r="P55" i="1"/>
  <c r="V17" i="1"/>
  <c r="U17" i="1"/>
  <c r="T17" i="1"/>
  <c r="S17" i="1"/>
  <c r="R17" i="1"/>
  <c r="Q17" i="1"/>
  <c r="P17" i="1"/>
  <c r="V54" i="1"/>
  <c r="U54" i="1"/>
  <c r="T54" i="1"/>
  <c r="S54" i="1"/>
  <c r="R54" i="1"/>
  <c r="Q54" i="1"/>
  <c r="P54" i="1"/>
  <c r="V58" i="1"/>
  <c r="U58" i="1"/>
  <c r="T58" i="1"/>
  <c r="S58" i="1"/>
  <c r="R58" i="1"/>
  <c r="Q58" i="1"/>
  <c r="P58" i="1"/>
  <c r="V29" i="1"/>
  <c r="U29" i="1"/>
  <c r="T29" i="1"/>
  <c r="S29" i="1"/>
  <c r="R29" i="1"/>
  <c r="Q29" i="1"/>
  <c r="P29" i="1"/>
  <c r="V50" i="1"/>
  <c r="U50" i="1"/>
  <c r="T50" i="1"/>
  <c r="S50" i="1"/>
  <c r="R50" i="1"/>
  <c r="Q50" i="1"/>
  <c r="P50" i="1"/>
  <c r="V38" i="1"/>
  <c r="U38" i="1"/>
  <c r="T38" i="1"/>
  <c r="S38" i="1"/>
  <c r="R38" i="1"/>
  <c r="Q38" i="1"/>
  <c r="P38" i="1"/>
  <c r="V27" i="1"/>
  <c r="U27" i="1"/>
  <c r="T27" i="1"/>
  <c r="S27" i="1"/>
  <c r="R27" i="1"/>
  <c r="Q27" i="1"/>
  <c r="P27" i="1"/>
  <c r="V14" i="1"/>
  <c r="U14" i="1"/>
  <c r="T14" i="1"/>
  <c r="S14" i="1"/>
  <c r="R14" i="1"/>
  <c r="Q14" i="1"/>
  <c r="P14" i="1"/>
  <c r="V15" i="1"/>
  <c r="U15" i="1"/>
  <c r="T15" i="1"/>
  <c r="S15" i="1"/>
  <c r="R15" i="1"/>
  <c r="Q15" i="1"/>
  <c r="P15" i="1"/>
  <c r="V35" i="1"/>
  <c r="U35" i="1"/>
  <c r="T35" i="1"/>
  <c r="S35" i="1"/>
  <c r="R35" i="1"/>
  <c r="Q35" i="1"/>
  <c r="P35" i="1"/>
  <c r="V61" i="1"/>
  <c r="U61" i="1"/>
  <c r="T61" i="1"/>
  <c r="S61" i="1"/>
  <c r="R61" i="1"/>
  <c r="Q61" i="1"/>
  <c r="P61" i="1"/>
  <c r="V39" i="1"/>
  <c r="U39" i="1"/>
  <c r="T39" i="1"/>
  <c r="S39" i="1"/>
  <c r="R39" i="1"/>
  <c r="Q39" i="1"/>
  <c r="P39" i="1"/>
  <c r="V21" i="1"/>
  <c r="U21" i="1"/>
  <c r="T21" i="1"/>
  <c r="S21" i="1"/>
  <c r="R21" i="1"/>
  <c r="Q21" i="1"/>
  <c r="P21" i="1"/>
  <c r="V9" i="1"/>
  <c r="U9" i="1"/>
  <c r="T9" i="1"/>
  <c r="S9" i="1"/>
  <c r="R9" i="1"/>
  <c r="Q9" i="1"/>
  <c r="P9" i="1"/>
  <c r="V24" i="1"/>
  <c r="U24" i="1"/>
  <c r="T24" i="1"/>
  <c r="S24" i="1"/>
  <c r="R24" i="1"/>
  <c r="Q24" i="1"/>
  <c r="P24" i="1"/>
  <c r="V18" i="1"/>
  <c r="U18" i="1"/>
  <c r="T18" i="1"/>
  <c r="S18" i="1"/>
  <c r="R18" i="1"/>
  <c r="Q18" i="1"/>
  <c r="P18" i="1"/>
  <c r="V28" i="1"/>
  <c r="U28" i="1"/>
  <c r="T28" i="1"/>
  <c r="S28" i="1"/>
  <c r="R28" i="1"/>
  <c r="Q28" i="1"/>
  <c r="P28" i="1"/>
  <c r="V12" i="1"/>
  <c r="U12" i="1"/>
  <c r="T12" i="1"/>
  <c r="S12" i="1"/>
  <c r="R12" i="1"/>
  <c r="Q12" i="1"/>
  <c r="P12" i="1"/>
  <c r="V62" i="1"/>
  <c r="U62" i="1"/>
  <c r="T62" i="1"/>
  <c r="S62" i="1"/>
  <c r="R62" i="1"/>
  <c r="Q62" i="1"/>
  <c r="P62" i="1"/>
  <c r="V22" i="1"/>
  <c r="U22" i="1"/>
  <c r="T22" i="1"/>
  <c r="S22" i="1"/>
  <c r="R22" i="1"/>
  <c r="Q22" i="1"/>
  <c r="P22" i="1"/>
  <c r="V59" i="1"/>
  <c r="U59" i="1"/>
  <c r="T59" i="1"/>
  <c r="S59" i="1"/>
  <c r="R59" i="1"/>
  <c r="Q59" i="1"/>
  <c r="P59" i="1"/>
  <c r="O44" i="1"/>
  <c r="O51" i="1"/>
  <c r="O26" i="1"/>
  <c r="O30" i="1"/>
  <c r="O64" i="1"/>
  <c r="O32" i="1"/>
  <c r="O31" i="1"/>
  <c r="O23" i="1"/>
  <c r="O48" i="1"/>
  <c r="O45" i="1"/>
  <c r="O13" i="1"/>
  <c r="O49" i="1"/>
  <c r="O40" i="1"/>
  <c r="O34" i="1"/>
  <c r="O20" i="1"/>
  <c r="O57" i="1"/>
  <c r="O47" i="1"/>
  <c r="O43" i="1"/>
  <c r="O16" i="1"/>
  <c r="O36" i="1"/>
  <c r="O19" i="1"/>
  <c r="O42" i="1"/>
  <c r="O25" i="1"/>
  <c r="O41" i="1"/>
  <c r="O46" i="1"/>
  <c r="O56" i="1"/>
  <c r="O53" i="1"/>
  <c r="O60" i="1"/>
  <c r="O63" i="1"/>
  <c r="O33" i="1"/>
  <c r="O10" i="1"/>
  <c r="O11" i="1"/>
  <c r="O37" i="1"/>
  <c r="O52" i="1"/>
  <c r="O55" i="1"/>
  <c r="O17" i="1"/>
  <c r="O54" i="1"/>
  <c r="O58" i="1"/>
  <c r="O29" i="1"/>
  <c r="O50" i="1"/>
  <c r="O38" i="1"/>
  <c r="O27" i="1"/>
  <c r="O14" i="1"/>
  <c r="O15" i="1"/>
  <c r="O35" i="1"/>
  <c r="O61" i="1"/>
  <c r="O39" i="1"/>
  <c r="O21" i="1"/>
  <c r="O9" i="1"/>
  <c r="O24" i="1"/>
  <c r="O18" i="1"/>
  <c r="O28" i="1"/>
  <c r="O12" i="1"/>
  <c r="O62" i="1"/>
  <c r="O22" i="1"/>
  <c r="O59" i="1"/>
  <c r="W15" i="1" l="1"/>
  <c r="X15" i="1" s="1"/>
  <c r="W27" i="1"/>
  <c r="X27" i="1" s="1"/>
  <c r="W50" i="1"/>
  <c r="X50" i="1" s="1"/>
  <c r="W14" i="1"/>
  <c r="X14" i="1" s="1"/>
  <c r="W38" i="1"/>
  <c r="X38" i="1" s="1"/>
  <c r="W60" i="1"/>
  <c r="X60" i="1" s="1"/>
  <c r="W44" i="1"/>
  <c r="X44" i="1" s="1"/>
  <c r="W37" i="1"/>
  <c r="X37" i="1" s="1"/>
  <c r="W11" i="1"/>
  <c r="X11" i="1" s="1"/>
  <c r="W53" i="1"/>
  <c r="X53" i="1" s="1"/>
  <c r="W41" i="1"/>
  <c r="X41" i="1" s="1"/>
  <c r="W42" i="1"/>
  <c r="X42" i="1" s="1"/>
  <c r="W16" i="1"/>
  <c r="X16" i="1" s="1"/>
  <c r="W32" i="1"/>
  <c r="X32" i="1" s="1"/>
  <c r="W26" i="1"/>
  <c r="X26" i="1" s="1"/>
  <c r="W10" i="1"/>
  <c r="X10" i="1" s="1"/>
  <c r="W23" i="1"/>
  <c r="X23" i="1" s="1"/>
  <c r="W63" i="1"/>
  <c r="X63" i="1" s="1"/>
  <c r="W56" i="1"/>
  <c r="X56" i="1" s="1"/>
  <c r="W19" i="1"/>
  <c r="X19" i="1" s="1"/>
  <c r="W49" i="1"/>
  <c r="X49" i="1" s="1"/>
  <c r="W45" i="1"/>
  <c r="X45" i="1" s="1"/>
  <c r="W31" i="1"/>
  <c r="X31" i="1" s="1"/>
  <c r="W64" i="1"/>
  <c r="X64" i="1" s="1"/>
  <c r="W30" i="1"/>
  <c r="X30" i="1" s="1"/>
  <c r="W51" i="1"/>
  <c r="X51" i="1" s="1"/>
  <c r="W34" i="1"/>
  <c r="X34" i="1" s="1"/>
  <c r="W52" i="1"/>
  <c r="X52" i="1" s="1"/>
  <c r="W33" i="1"/>
  <c r="X33" i="1" s="1"/>
  <c r="W46" i="1"/>
  <c r="X46" i="1" s="1"/>
  <c r="W25" i="1"/>
  <c r="X25" i="1" s="1"/>
  <c r="W36" i="1"/>
  <c r="X36" i="1" s="1"/>
  <c r="W43" i="1"/>
  <c r="X43" i="1" s="1"/>
  <c r="W47" i="1"/>
  <c r="X47" i="1" s="1"/>
  <c r="W57" i="1"/>
  <c r="X57" i="1" s="1"/>
  <c r="W20" i="1"/>
  <c r="X20" i="1" s="1"/>
  <c r="W40" i="1"/>
  <c r="X40" i="1" s="1"/>
  <c r="W13" i="1"/>
  <c r="X13" i="1" s="1"/>
  <c r="W48" i="1"/>
  <c r="X48" i="1" s="1"/>
  <c r="W29" i="1"/>
  <c r="X29" i="1" s="1"/>
  <c r="W58" i="1"/>
  <c r="X58" i="1" s="1"/>
  <c r="W54" i="1"/>
  <c r="X54" i="1" s="1"/>
  <c r="W17" i="1"/>
  <c r="X17" i="1" s="1"/>
  <c r="W55" i="1"/>
  <c r="X55" i="1" s="1"/>
  <c r="W35" i="1"/>
  <c r="X35" i="1" s="1"/>
  <c r="W61" i="1"/>
  <c r="X61" i="1" s="1"/>
  <c r="W39" i="1"/>
  <c r="X39" i="1" s="1"/>
  <c r="W21" i="1"/>
  <c r="X21" i="1" s="1"/>
  <c r="W9" i="1"/>
  <c r="X9" i="1" s="1"/>
  <c r="W24" i="1"/>
  <c r="X24" i="1" s="1"/>
  <c r="W18" i="1"/>
  <c r="X18" i="1" s="1"/>
  <c r="W28" i="1"/>
  <c r="X28" i="1" s="1"/>
  <c r="W12" i="1"/>
  <c r="X12" i="1" s="1"/>
  <c r="W62" i="1"/>
  <c r="X62" i="1" s="1"/>
  <c r="W22" i="1"/>
  <c r="X22" i="1" s="1"/>
  <c r="W59" i="1"/>
  <c r="X59" i="1" s="1"/>
</calcChain>
</file>

<file path=xl/sharedStrings.xml><?xml version="1.0" encoding="utf-8"?>
<sst xmlns="http://schemas.openxmlformats.org/spreadsheetml/2006/main" count="276" uniqueCount="109">
  <si>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</si>
  <si>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</si>
  <si>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</si>
  <si>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</si>
  <si>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</si>
  <si>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</si>
  <si>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</si>
  <si>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</si>
  <si>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</si>
  <si>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</si>
  <si>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</si>
  <si>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</si>
  <si>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</si>
  <si>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</si>
  <si>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</si>
  <si>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</si>
  <si>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</si>
  <si>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</si>
  <si>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</si>
  <si>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</si>
  <si>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</si>
  <si>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</si>
  <si>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</si>
  <si>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</si>
  <si>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</si>
  <si>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</si>
  <si>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</si>
  <si>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</si>
  <si>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</si>
  <si>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</si>
  <si>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</si>
  <si>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</si>
  <si>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</si>
  <si>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</si>
  <si>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</si>
  <si>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</si>
  <si>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</si>
  <si>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</si>
  <si>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</si>
  <si>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</si>
  <si>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</si>
  <si>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</si>
  <si>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3/ΩΡΗΣ ΑΠΑΣΧΟΛΗΣΗΣ (με σειρά προτίμησης)</t>
  </si>
  <si>
    <t>Λ 605733</t>
  </si>
  <si>
    <t>ΑΙ 323299</t>
  </si>
  <si>
    <t>ΑΕ 819137</t>
  </si>
  <si>
    <t>ΑΒ 860853</t>
  </si>
  <si>
    <t>ΑΒ 109573</t>
  </si>
  <si>
    <t>ΑΚ 981595</t>
  </si>
  <si>
    <t>Ξ 630335</t>
  </si>
  <si>
    <t>Τ 372243</t>
  </si>
  <si>
    <t>ΑΝ 349292</t>
  </si>
  <si>
    <t>ΑΚ 423884</t>
  </si>
  <si>
    <t>ΑΗ 791389</t>
  </si>
  <si>
    <t>ΑΒ 435324</t>
  </si>
  <si>
    <t>ΑΗ 790168</t>
  </si>
  <si>
    <t>ΑΝ 349519</t>
  </si>
  <si>
    <t>ΑΖ 294425</t>
  </si>
  <si>
    <t>Χ 389679</t>
  </si>
  <si>
    <t>ΑΙ 871390</t>
  </si>
  <si>
    <t>Ρ 876709</t>
  </si>
  <si>
    <t>Ξ 688451</t>
  </si>
  <si>
    <t>ΑΗ 289357</t>
  </si>
  <si>
    <t>ΑΜ 398052</t>
  </si>
  <si>
    <t>ΑΖ 792397</t>
  </si>
  <si>
    <t>ΑΙ 325310</t>
  </si>
  <si>
    <t>Π 182906</t>
  </si>
  <si>
    <t>Τ 376383</t>
  </si>
  <si>
    <t>Ξ 628624</t>
  </si>
  <si>
    <t>ΑΗ 289027</t>
  </si>
  <si>
    <t>Χ 892754</t>
  </si>
  <si>
    <t>Σ 900997</t>
  </si>
  <si>
    <t>ΑΚ 978450</t>
  </si>
  <si>
    <t>ΑΙ 330068</t>
  </si>
  <si>
    <t>ΑΙ 353505</t>
  </si>
  <si>
    <t>AH 291303</t>
  </si>
  <si>
    <t>ΑΟ 329344</t>
  </si>
  <si>
    <t>ΑΖ 788871</t>
  </si>
  <si>
    <t>ΑΚ 978569</t>
  </si>
  <si>
    <t>Τ 929990</t>
  </si>
  <si>
    <t>ΑΚ 981102</t>
  </si>
  <si>
    <t>ΑΗ 288312</t>
  </si>
  <si>
    <t>ΑΗ 293092</t>
  </si>
  <si>
    <t>Ξ 839377</t>
  </si>
  <si>
    <t>Χ 892315</t>
  </si>
  <si>
    <t>ΑΕ 820949</t>
  </si>
  <si>
    <t>ΑΚ 984706</t>
  </si>
  <si>
    <t>Ξ 631003</t>
  </si>
  <si>
    <t>Τ 376761</t>
  </si>
  <si>
    <t>ΑΕ 816126</t>
  </si>
  <si>
    <t>ΑΗ 791669</t>
  </si>
  <si>
    <t>ΑΑ 412247</t>
  </si>
  <si>
    <t>ΑΙ 325610</t>
  </si>
  <si>
    <t>Σ439867</t>
  </si>
  <si>
    <t>ΑΗ 791774</t>
  </si>
  <si>
    <t>Σ 442677</t>
  </si>
  <si>
    <t>ΑΝ 826438</t>
  </si>
  <si>
    <t>ΑΚ 983697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</si>
  <si>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</si>
  <si>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</si>
  <si>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</si>
  <si>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</si>
  <si>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3 ώρες/ημέρα</t>
  </si>
  <si>
    <t>**********</t>
  </si>
  <si>
    <t>ΑΝΤΙΔΗΜΑΡΧΟΣ ΤΟΠΙΚΗΣ ΑΝΑΠΤΥΞΗΣ ΚΑΙ ΕΠΙΧΕΙΡΗΜΑΤΙΚΟΤΗΤΑΣ</t>
  </si>
  <si>
    <t>Ο ΑΝΑΠΛΗΡΩΤΗΣ ΔΗΜΑΡΧΟΥ</t>
  </si>
  <si>
    <t>ΤΕΛΙΚΟΣ ΠΙΝΑΚΑΣ ΕΠΙΤΥΧΟΝΤΩΝ</t>
  </si>
  <si>
    <t>ΑΗ 291198</t>
  </si>
  <si>
    <t>ΑΡ. ΠΡΩΤ. 22952/25-08-2021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</si>
</sst>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6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0" xfId="0" applyFont="1"/>
    <xf numFmtId="1" fontId="3" fillId="0" borderId="1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tabSelected="1" zoomScale="75" zoomScaleNormal="75" workbookViewId="0">
      <pane ySplit="8" topLeftCell="A21" activePane="bottomLeft" state="frozen"/>
      <selection pane="bottomLeft" activeCell="V3" sqref="V3:Y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3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4" width="9.5703125" style="1" customWidth="1"/>
    <col min="15" max="15" width="10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7" width="9.140625" style="1"/>
    <col min="228" max="228" width="4.85546875" style="1" customWidth="1"/>
    <col min="229" max="229" width="21.5703125" style="1" bestFit="1" customWidth="1"/>
    <col min="230" max="230" width="15.85546875" style="1" bestFit="1" customWidth="1"/>
    <col min="231" max="231" width="5.85546875" style="1" customWidth="1"/>
    <col min="232" max="233" width="8" style="1" bestFit="1" customWidth="1"/>
    <col min="234" max="240" width="5.7109375" style="1" bestFit="1" customWidth="1"/>
    <col min="241" max="241" width="10.28515625" style="1" bestFit="1" customWidth="1"/>
    <col min="242" max="242" width="8.140625" style="1" bestFit="1" customWidth="1"/>
    <col min="243" max="243" width="8.85546875" style="1" bestFit="1" customWidth="1"/>
    <col min="244" max="244" width="8.5703125" style="1" bestFit="1" customWidth="1"/>
    <col min="245" max="246" width="11" style="1" bestFit="1" customWidth="1"/>
    <col min="247" max="247" width="8" style="1" bestFit="1" customWidth="1"/>
    <col min="248" max="249" width="10" style="1" customWidth="1"/>
    <col min="250" max="251" width="6" style="1" bestFit="1" customWidth="1"/>
    <col min="252" max="253" width="9.140625" style="1"/>
    <col min="254" max="254" width="9.85546875" style="1" bestFit="1" customWidth="1"/>
    <col min="255" max="483" width="9.140625" style="1"/>
    <col min="484" max="484" width="4.85546875" style="1" customWidth="1"/>
    <col min="485" max="485" width="21.5703125" style="1" bestFit="1" customWidth="1"/>
    <col min="486" max="486" width="15.85546875" style="1" bestFit="1" customWidth="1"/>
    <col min="487" max="487" width="5.85546875" style="1" customWidth="1"/>
    <col min="488" max="489" width="8" style="1" bestFit="1" customWidth="1"/>
    <col min="490" max="496" width="5.7109375" style="1" bestFit="1" customWidth="1"/>
    <col min="497" max="497" width="10.28515625" style="1" bestFit="1" customWidth="1"/>
    <col min="498" max="498" width="8.140625" style="1" bestFit="1" customWidth="1"/>
    <col min="499" max="499" width="8.85546875" style="1" bestFit="1" customWidth="1"/>
    <col min="500" max="500" width="8.5703125" style="1" bestFit="1" customWidth="1"/>
    <col min="501" max="502" width="11" style="1" bestFit="1" customWidth="1"/>
    <col min="503" max="503" width="8" style="1" bestFit="1" customWidth="1"/>
    <col min="504" max="505" width="10" style="1" customWidth="1"/>
    <col min="506" max="507" width="6" style="1" bestFit="1" customWidth="1"/>
    <col min="508" max="509" width="9.140625" style="1"/>
    <col min="510" max="510" width="9.85546875" style="1" bestFit="1" customWidth="1"/>
    <col min="511" max="739" width="9.140625" style="1"/>
    <col min="740" max="740" width="4.85546875" style="1" customWidth="1"/>
    <col min="741" max="741" width="21.5703125" style="1" bestFit="1" customWidth="1"/>
    <col min="742" max="742" width="15.85546875" style="1" bestFit="1" customWidth="1"/>
    <col min="743" max="743" width="5.85546875" style="1" customWidth="1"/>
    <col min="744" max="745" width="8" style="1" bestFit="1" customWidth="1"/>
    <col min="746" max="752" width="5.7109375" style="1" bestFit="1" customWidth="1"/>
    <col min="753" max="753" width="10.28515625" style="1" bestFit="1" customWidth="1"/>
    <col min="754" max="754" width="8.140625" style="1" bestFit="1" customWidth="1"/>
    <col min="755" max="755" width="8.85546875" style="1" bestFit="1" customWidth="1"/>
    <col min="756" max="756" width="8.5703125" style="1" bestFit="1" customWidth="1"/>
    <col min="757" max="758" width="11" style="1" bestFit="1" customWidth="1"/>
    <col min="759" max="759" width="8" style="1" bestFit="1" customWidth="1"/>
    <col min="760" max="761" width="10" style="1" customWidth="1"/>
    <col min="762" max="763" width="6" style="1" bestFit="1" customWidth="1"/>
    <col min="764" max="765" width="9.140625" style="1"/>
    <col min="766" max="766" width="9.85546875" style="1" bestFit="1" customWidth="1"/>
    <col min="767" max="995" width="9.140625" style="1"/>
    <col min="996" max="996" width="4.85546875" style="1" customWidth="1"/>
    <col min="997" max="997" width="21.5703125" style="1" bestFit="1" customWidth="1"/>
    <col min="998" max="998" width="15.85546875" style="1" bestFit="1" customWidth="1"/>
    <col min="999" max="999" width="5.85546875" style="1" customWidth="1"/>
    <col min="1000" max="1001" width="8" style="1" bestFit="1" customWidth="1"/>
    <col min="1002" max="1008" width="5.7109375" style="1" bestFit="1" customWidth="1"/>
    <col min="1009" max="1009" width="10.28515625" style="1" bestFit="1" customWidth="1"/>
    <col min="1010" max="1010" width="8.140625" style="1" bestFit="1" customWidth="1"/>
    <col min="1011" max="1011" width="8.85546875" style="1" bestFit="1" customWidth="1"/>
    <col min="1012" max="1012" width="8.5703125" style="1" bestFit="1" customWidth="1"/>
    <col min="1013" max="1014" width="11" style="1" bestFit="1" customWidth="1"/>
    <col min="1015" max="1015" width="8" style="1" bestFit="1" customWidth="1"/>
    <col min="1016" max="1017" width="10" style="1" customWidth="1"/>
    <col min="1018" max="1019" width="6" style="1" bestFit="1" customWidth="1"/>
    <col min="1020" max="1021" width="9.140625" style="1"/>
    <col min="1022" max="1022" width="9.85546875" style="1" bestFit="1" customWidth="1"/>
    <col min="1023" max="1251" width="9.140625" style="1"/>
    <col min="1252" max="1252" width="4.85546875" style="1" customWidth="1"/>
    <col min="1253" max="1253" width="21.5703125" style="1" bestFit="1" customWidth="1"/>
    <col min="1254" max="1254" width="15.85546875" style="1" bestFit="1" customWidth="1"/>
    <col min="1255" max="1255" width="5.85546875" style="1" customWidth="1"/>
    <col min="1256" max="1257" width="8" style="1" bestFit="1" customWidth="1"/>
    <col min="1258" max="1264" width="5.7109375" style="1" bestFit="1" customWidth="1"/>
    <col min="1265" max="1265" width="10.28515625" style="1" bestFit="1" customWidth="1"/>
    <col min="1266" max="1266" width="8.140625" style="1" bestFit="1" customWidth="1"/>
    <col min="1267" max="1267" width="8.85546875" style="1" bestFit="1" customWidth="1"/>
    <col min="1268" max="1268" width="8.5703125" style="1" bestFit="1" customWidth="1"/>
    <col min="1269" max="1270" width="11" style="1" bestFit="1" customWidth="1"/>
    <col min="1271" max="1271" width="8" style="1" bestFit="1" customWidth="1"/>
    <col min="1272" max="1273" width="10" style="1" customWidth="1"/>
    <col min="1274" max="1275" width="6" style="1" bestFit="1" customWidth="1"/>
    <col min="1276" max="1277" width="9.140625" style="1"/>
    <col min="1278" max="1278" width="9.85546875" style="1" bestFit="1" customWidth="1"/>
    <col min="1279" max="1507" width="9.140625" style="1"/>
    <col min="1508" max="1508" width="4.85546875" style="1" customWidth="1"/>
    <col min="1509" max="1509" width="21.5703125" style="1" bestFit="1" customWidth="1"/>
    <col min="1510" max="1510" width="15.85546875" style="1" bestFit="1" customWidth="1"/>
    <col min="1511" max="1511" width="5.85546875" style="1" customWidth="1"/>
    <col min="1512" max="1513" width="8" style="1" bestFit="1" customWidth="1"/>
    <col min="1514" max="1520" width="5.7109375" style="1" bestFit="1" customWidth="1"/>
    <col min="1521" max="1521" width="10.28515625" style="1" bestFit="1" customWidth="1"/>
    <col min="1522" max="1522" width="8.140625" style="1" bestFit="1" customWidth="1"/>
    <col min="1523" max="1523" width="8.85546875" style="1" bestFit="1" customWidth="1"/>
    <col min="1524" max="1524" width="8.5703125" style="1" bestFit="1" customWidth="1"/>
    <col min="1525" max="1526" width="11" style="1" bestFit="1" customWidth="1"/>
    <col min="1527" max="1527" width="8" style="1" bestFit="1" customWidth="1"/>
    <col min="1528" max="1529" width="10" style="1" customWidth="1"/>
    <col min="1530" max="1531" width="6" style="1" bestFit="1" customWidth="1"/>
    <col min="1532" max="1533" width="9.140625" style="1"/>
    <col min="1534" max="1534" width="9.85546875" style="1" bestFit="1" customWidth="1"/>
    <col min="1535" max="1763" width="9.140625" style="1"/>
    <col min="1764" max="1764" width="4.85546875" style="1" customWidth="1"/>
    <col min="1765" max="1765" width="21.5703125" style="1" bestFit="1" customWidth="1"/>
    <col min="1766" max="1766" width="15.85546875" style="1" bestFit="1" customWidth="1"/>
    <col min="1767" max="1767" width="5.85546875" style="1" customWidth="1"/>
    <col min="1768" max="1769" width="8" style="1" bestFit="1" customWidth="1"/>
    <col min="1770" max="1776" width="5.7109375" style="1" bestFit="1" customWidth="1"/>
    <col min="1777" max="1777" width="10.28515625" style="1" bestFit="1" customWidth="1"/>
    <col min="1778" max="1778" width="8.140625" style="1" bestFit="1" customWidth="1"/>
    <col min="1779" max="1779" width="8.85546875" style="1" bestFit="1" customWidth="1"/>
    <col min="1780" max="1780" width="8.5703125" style="1" bestFit="1" customWidth="1"/>
    <col min="1781" max="1782" width="11" style="1" bestFit="1" customWidth="1"/>
    <col min="1783" max="1783" width="8" style="1" bestFit="1" customWidth="1"/>
    <col min="1784" max="1785" width="10" style="1" customWidth="1"/>
    <col min="1786" max="1787" width="6" style="1" bestFit="1" customWidth="1"/>
    <col min="1788" max="1789" width="9.140625" style="1"/>
    <col min="1790" max="1790" width="9.85546875" style="1" bestFit="1" customWidth="1"/>
    <col min="1791" max="2019" width="9.140625" style="1"/>
    <col min="2020" max="2020" width="4.85546875" style="1" customWidth="1"/>
    <col min="2021" max="2021" width="21.5703125" style="1" bestFit="1" customWidth="1"/>
    <col min="2022" max="2022" width="15.85546875" style="1" bestFit="1" customWidth="1"/>
    <col min="2023" max="2023" width="5.85546875" style="1" customWidth="1"/>
    <col min="2024" max="2025" width="8" style="1" bestFit="1" customWidth="1"/>
    <col min="2026" max="2032" width="5.7109375" style="1" bestFit="1" customWidth="1"/>
    <col min="2033" max="2033" width="10.28515625" style="1" bestFit="1" customWidth="1"/>
    <col min="2034" max="2034" width="8.140625" style="1" bestFit="1" customWidth="1"/>
    <col min="2035" max="2035" width="8.85546875" style="1" bestFit="1" customWidth="1"/>
    <col min="2036" max="2036" width="8.5703125" style="1" bestFit="1" customWidth="1"/>
    <col min="2037" max="2038" width="11" style="1" bestFit="1" customWidth="1"/>
    <col min="2039" max="2039" width="8" style="1" bestFit="1" customWidth="1"/>
    <col min="2040" max="2041" width="10" style="1" customWidth="1"/>
    <col min="2042" max="2043" width="6" style="1" bestFit="1" customWidth="1"/>
    <col min="2044" max="2045" width="9.140625" style="1"/>
    <col min="2046" max="2046" width="9.85546875" style="1" bestFit="1" customWidth="1"/>
    <col min="2047" max="2275" width="9.140625" style="1"/>
    <col min="2276" max="2276" width="4.85546875" style="1" customWidth="1"/>
    <col min="2277" max="2277" width="21.5703125" style="1" bestFit="1" customWidth="1"/>
    <col min="2278" max="2278" width="15.85546875" style="1" bestFit="1" customWidth="1"/>
    <col min="2279" max="2279" width="5.85546875" style="1" customWidth="1"/>
    <col min="2280" max="2281" width="8" style="1" bestFit="1" customWidth="1"/>
    <col min="2282" max="2288" width="5.7109375" style="1" bestFit="1" customWidth="1"/>
    <col min="2289" max="2289" width="10.28515625" style="1" bestFit="1" customWidth="1"/>
    <col min="2290" max="2290" width="8.140625" style="1" bestFit="1" customWidth="1"/>
    <col min="2291" max="2291" width="8.85546875" style="1" bestFit="1" customWidth="1"/>
    <col min="2292" max="2292" width="8.5703125" style="1" bestFit="1" customWidth="1"/>
    <col min="2293" max="2294" width="11" style="1" bestFit="1" customWidth="1"/>
    <col min="2295" max="2295" width="8" style="1" bestFit="1" customWidth="1"/>
    <col min="2296" max="2297" width="10" style="1" customWidth="1"/>
    <col min="2298" max="2299" width="6" style="1" bestFit="1" customWidth="1"/>
    <col min="2300" max="2301" width="9.140625" style="1"/>
    <col min="2302" max="2302" width="9.85546875" style="1" bestFit="1" customWidth="1"/>
    <col min="2303" max="2531" width="9.140625" style="1"/>
    <col min="2532" max="2532" width="4.85546875" style="1" customWidth="1"/>
    <col min="2533" max="2533" width="21.5703125" style="1" bestFit="1" customWidth="1"/>
    <col min="2534" max="2534" width="15.85546875" style="1" bestFit="1" customWidth="1"/>
    <col min="2535" max="2535" width="5.85546875" style="1" customWidth="1"/>
    <col min="2536" max="2537" width="8" style="1" bestFit="1" customWidth="1"/>
    <col min="2538" max="2544" width="5.7109375" style="1" bestFit="1" customWidth="1"/>
    <col min="2545" max="2545" width="10.28515625" style="1" bestFit="1" customWidth="1"/>
    <col min="2546" max="2546" width="8.140625" style="1" bestFit="1" customWidth="1"/>
    <col min="2547" max="2547" width="8.85546875" style="1" bestFit="1" customWidth="1"/>
    <col min="2548" max="2548" width="8.5703125" style="1" bestFit="1" customWidth="1"/>
    <col min="2549" max="2550" width="11" style="1" bestFit="1" customWidth="1"/>
    <col min="2551" max="2551" width="8" style="1" bestFit="1" customWidth="1"/>
    <col min="2552" max="2553" width="10" style="1" customWidth="1"/>
    <col min="2554" max="2555" width="6" style="1" bestFit="1" customWidth="1"/>
    <col min="2556" max="2557" width="9.140625" style="1"/>
    <col min="2558" max="2558" width="9.85546875" style="1" bestFit="1" customWidth="1"/>
    <col min="2559" max="2787" width="9.140625" style="1"/>
    <col min="2788" max="2788" width="4.85546875" style="1" customWidth="1"/>
    <col min="2789" max="2789" width="21.5703125" style="1" bestFit="1" customWidth="1"/>
    <col min="2790" max="2790" width="15.85546875" style="1" bestFit="1" customWidth="1"/>
    <col min="2791" max="2791" width="5.85546875" style="1" customWidth="1"/>
    <col min="2792" max="2793" width="8" style="1" bestFit="1" customWidth="1"/>
    <col min="2794" max="2800" width="5.7109375" style="1" bestFit="1" customWidth="1"/>
    <col min="2801" max="2801" width="10.28515625" style="1" bestFit="1" customWidth="1"/>
    <col min="2802" max="2802" width="8.140625" style="1" bestFit="1" customWidth="1"/>
    <col min="2803" max="2803" width="8.85546875" style="1" bestFit="1" customWidth="1"/>
    <col min="2804" max="2804" width="8.5703125" style="1" bestFit="1" customWidth="1"/>
    <col min="2805" max="2806" width="11" style="1" bestFit="1" customWidth="1"/>
    <col min="2807" max="2807" width="8" style="1" bestFit="1" customWidth="1"/>
    <col min="2808" max="2809" width="10" style="1" customWidth="1"/>
    <col min="2810" max="2811" width="6" style="1" bestFit="1" customWidth="1"/>
    <col min="2812" max="2813" width="9.140625" style="1"/>
    <col min="2814" max="2814" width="9.85546875" style="1" bestFit="1" customWidth="1"/>
    <col min="2815" max="3043" width="9.140625" style="1"/>
    <col min="3044" max="3044" width="4.85546875" style="1" customWidth="1"/>
    <col min="3045" max="3045" width="21.5703125" style="1" bestFit="1" customWidth="1"/>
    <col min="3046" max="3046" width="15.85546875" style="1" bestFit="1" customWidth="1"/>
    <col min="3047" max="3047" width="5.85546875" style="1" customWidth="1"/>
    <col min="3048" max="3049" width="8" style="1" bestFit="1" customWidth="1"/>
    <col min="3050" max="3056" width="5.7109375" style="1" bestFit="1" customWidth="1"/>
    <col min="3057" max="3057" width="10.28515625" style="1" bestFit="1" customWidth="1"/>
    <col min="3058" max="3058" width="8.140625" style="1" bestFit="1" customWidth="1"/>
    <col min="3059" max="3059" width="8.85546875" style="1" bestFit="1" customWidth="1"/>
    <col min="3060" max="3060" width="8.5703125" style="1" bestFit="1" customWidth="1"/>
    <col min="3061" max="3062" width="11" style="1" bestFit="1" customWidth="1"/>
    <col min="3063" max="3063" width="8" style="1" bestFit="1" customWidth="1"/>
    <col min="3064" max="3065" width="10" style="1" customWidth="1"/>
    <col min="3066" max="3067" width="6" style="1" bestFit="1" customWidth="1"/>
    <col min="3068" max="3069" width="9.140625" style="1"/>
    <col min="3070" max="3070" width="9.85546875" style="1" bestFit="1" customWidth="1"/>
    <col min="3071" max="3299" width="9.140625" style="1"/>
    <col min="3300" max="3300" width="4.85546875" style="1" customWidth="1"/>
    <col min="3301" max="3301" width="21.5703125" style="1" bestFit="1" customWidth="1"/>
    <col min="3302" max="3302" width="15.85546875" style="1" bestFit="1" customWidth="1"/>
    <col min="3303" max="3303" width="5.85546875" style="1" customWidth="1"/>
    <col min="3304" max="3305" width="8" style="1" bestFit="1" customWidth="1"/>
    <col min="3306" max="3312" width="5.7109375" style="1" bestFit="1" customWidth="1"/>
    <col min="3313" max="3313" width="10.28515625" style="1" bestFit="1" customWidth="1"/>
    <col min="3314" max="3314" width="8.140625" style="1" bestFit="1" customWidth="1"/>
    <col min="3315" max="3315" width="8.85546875" style="1" bestFit="1" customWidth="1"/>
    <col min="3316" max="3316" width="8.5703125" style="1" bestFit="1" customWidth="1"/>
    <col min="3317" max="3318" width="11" style="1" bestFit="1" customWidth="1"/>
    <col min="3319" max="3319" width="8" style="1" bestFit="1" customWidth="1"/>
    <col min="3320" max="3321" width="10" style="1" customWidth="1"/>
    <col min="3322" max="3323" width="6" style="1" bestFit="1" customWidth="1"/>
    <col min="3324" max="3325" width="9.140625" style="1"/>
    <col min="3326" max="3326" width="9.85546875" style="1" bestFit="1" customWidth="1"/>
    <col min="3327" max="3555" width="9.140625" style="1"/>
    <col min="3556" max="3556" width="4.85546875" style="1" customWidth="1"/>
    <col min="3557" max="3557" width="21.5703125" style="1" bestFit="1" customWidth="1"/>
    <col min="3558" max="3558" width="15.85546875" style="1" bestFit="1" customWidth="1"/>
    <col min="3559" max="3559" width="5.85546875" style="1" customWidth="1"/>
    <col min="3560" max="3561" width="8" style="1" bestFit="1" customWidth="1"/>
    <col min="3562" max="3568" width="5.7109375" style="1" bestFit="1" customWidth="1"/>
    <col min="3569" max="3569" width="10.28515625" style="1" bestFit="1" customWidth="1"/>
    <col min="3570" max="3570" width="8.140625" style="1" bestFit="1" customWidth="1"/>
    <col min="3571" max="3571" width="8.85546875" style="1" bestFit="1" customWidth="1"/>
    <col min="3572" max="3572" width="8.5703125" style="1" bestFit="1" customWidth="1"/>
    <col min="3573" max="3574" width="11" style="1" bestFit="1" customWidth="1"/>
    <col min="3575" max="3575" width="8" style="1" bestFit="1" customWidth="1"/>
    <col min="3576" max="3577" width="10" style="1" customWidth="1"/>
    <col min="3578" max="3579" width="6" style="1" bestFit="1" customWidth="1"/>
    <col min="3580" max="3581" width="9.140625" style="1"/>
    <col min="3582" max="3582" width="9.85546875" style="1" bestFit="1" customWidth="1"/>
    <col min="3583" max="3811" width="9.140625" style="1"/>
    <col min="3812" max="3812" width="4.85546875" style="1" customWidth="1"/>
    <col min="3813" max="3813" width="21.5703125" style="1" bestFit="1" customWidth="1"/>
    <col min="3814" max="3814" width="15.85546875" style="1" bestFit="1" customWidth="1"/>
    <col min="3815" max="3815" width="5.85546875" style="1" customWidth="1"/>
    <col min="3816" max="3817" width="8" style="1" bestFit="1" customWidth="1"/>
    <col min="3818" max="3824" width="5.7109375" style="1" bestFit="1" customWidth="1"/>
    <col min="3825" max="3825" width="10.28515625" style="1" bestFit="1" customWidth="1"/>
    <col min="3826" max="3826" width="8.140625" style="1" bestFit="1" customWidth="1"/>
    <col min="3827" max="3827" width="8.85546875" style="1" bestFit="1" customWidth="1"/>
    <col min="3828" max="3828" width="8.5703125" style="1" bestFit="1" customWidth="1"/>
    <col min="3829" max="3830" width="11" style="1" bestFit="1" customWidth="1"/>
    <col min="3831" max="3831" width="8" style="1" bestFit="1" customWidth="1"/>
    <col min="3832" max="3833" width="10" style="1" customWidth="1"/>
    <col min="3834" max="3835" width="6" style="1" bestFit="1" customWidth="1"/>
    <col min="3836" max="3837" width="9.140625" style="1"/>
    <col min="3838" max="3838" width="9.85546875" style="1" bestFit="1" customWidth="1"/>
    <col min="3839" max="4067" width="9.140625" style="1"/>
    <col min="4068" max="4068" width="4.85546875" style="1" customWidth="1"/>
    <col min="4069" max="4069" width="21.5703125" style="1" bestFit="1" customWidth="1"/>
    <col min="4070" max="4070" width="15.85546875" style="1" bestFit="1" customWidth="1"/>
    <col min="4071" max="4071" width="5.85546875" style="1" customWidth="1"/>
    <col min="4072" max="4073" width="8" style="1" bestFit="1" customWidth="1"/>
    <col min="4074" max="4080" width="5.7109375" style="1" bestFit="1" customWidth="1"/>
    <col min="4081" max="4081" width="10.28515625" style="1" bestFit="1" customWidth="1"/>
    <col min="4082" max="4082" width="8.140625" style="1" bestFit="1" customWidth="1"/>
    <col min="4083" max="4083" width="8.85546875" style="1" bestFit="1" customWidth="1"/>
    <col min="4084" max="4084" width="8.5703125" style="1" bestFit="1" customWidth="1"/>
    <col min="4085" max="4086" width="11" style="1" bestFit="1" customWidth="1"/>
    <col min="4087" max="4087" width="8" style="1" bestFit="1" customWidth="1"/>
    <col min="4088" max="4089" width="10" style="1" customWidth="1"/>
    <col min="4090" max="4091" width="6" style="1" bestFit="1" customWidth="1"/>
    <col min="4092" max="4093" width="9.140625" style="1"/>
    <col min="4094" max="4094" width="9.85546875" style="1" bestFit="1" customWidth="1"/>
    <col min="4095" max="4323" width="9.140625" style="1"/>
    <col min="4324" max="4324" width="4.85546875" style="1" customWidth="1"/>
    <col min="4325" max="4325" width="21.5703125" style="1" bestFit="1" customWidth="1"/>
    <col min="4326" max="4326" width="15.85546875" style="1" bestFit="1" customWidth="1"/>
    <col min="4327" max="4327" width="5.85546875" style="1" customWidth="1"/>
    <col min="4328" max="4329" width="8" style="1" bestFit="1" customWidth="1"/>
    <col min="4330" max="4336" width="5.7109375" style="1" bestFit="1" customWidth="1"/>
    <col min="4337" max="4337" width="10.28515625" style="1" bestFit="1" customWidth="1"/>
    <col min="4338" max="4338" width="8.140625" style="1" bestFit="1" customWidth="1"/>
    <col min="4339" max="4339" width="8.85546875" style="1" bestFit="1" customWidth="1"/>
    <col min="4340" max="4340" width="8.5703125" style="1" bestFit="1" customWidth="1"/>
    <col min="4341" max="4342" width="11" style="1" bestFit="1" customWidth="1"/>
    <col min="4343" max="4343" width="8" style="1" bestFit="1" customWidth="1"/>
    <col min="4344" max="4345" width="10" style="1" customWidth="1"/>
    <col min="4346" max="4347" width="6" style="1" bestFit="1" customWidth="1"/>
    <col min="4348" max="4349" width="9.140625" style="1"/>
    <col min="4350" max="4350" width="9.85546875" style="1" bestFit="1" customWidth="1"/>
    <col min="4351" max="4579" width="9.140625" style="1"/>
    <col min="4580" max="4580" width="4.85546875" style="1" customWidth="1"/>
    <col min="4581" max="4581" width="21.5703125" style="1" bestFit="1" customWidth="1"/>
    <col min="4582" max="4582" width="15.85546875" style="1" bestFit="1" customWidth="1"/>
    <col min="4583" max="4583" width="5.85546875" style="1" customWidth="1"/>
    <col min="4584" max="4585" width="8" style="1" bestFit="1" customWidth="1"/>
    <col min="4586" max="4592" width="5.7109375" style="1" bestFit="1" customWidth="1"/>
    <col min="4593" max="4593" width="10.28515625" style="1" bestFit="1" customWidth="1"/>
    <col min="4594" max="4594" width="8.140625" style="1" bestFit="1" customWidth="1"/>
    <col min="4595" max="4595" width="8.85546875" style="1" bestFit="1" customWidth="1"/>
    <col min="4596" max="4596" width="8.5703125" style="1" bestFit="1" customWidth="1"/>
    <col min="4597" max="4598" width="11" style="1" bestFit="1" customWidth="1"/>
    <col min="4599" max="4599" width="8" style="1" bestFit="1" customWidth="1"/>
    <col min="4600" max="4601" width="10" style="1" customWidth="1"/>
    <col min="4602" max="4603" width="6" style="1" bestFit="1" customWidth="1"/>
    <col min="4604" max="4605" width="9.140625" style="1"/>
    <col min="4606" max="4606" width="9.85546875" style="1" bestFit="1" customWidth="1"/>
    <col min="4607" max="4835" width="9.140625" style="1"/>
    <col min="4836" max="4836" width="4.85546875" style="1" customWidth="1"/>
    <col min="4837" max="4837" width="21.5703125" style="1" bestFit="1" customWidth="1"/>
    <col min="4838" max="4838" width="15.85546875" style="1" bestFit="1" customWidth="1"/>
    <col min="4839" max="4839" width="5.85546875" style="1" customWidth="1"/>
    <col min="4840" max="4841" width="8" style="1" bestFit="1" customWidth="1"/>
    <col min="4842" max="4848" width="5.7109375" style="1" bestFit="1" customWidth="1"/>
    <col min="4849" max="4849" width="10.28515625" style="1" bestFit="1" customWidth="1"/>
    <col min="4850" max="4850" width="8.140625" style="1" bestFit="1" customWidth="1"/>
    <col min="4851" max="4851" width="8.85546875" style="1" bestFit="1" customWidth="1"/>
    <col min="4852" max="4852" width="8.5703125" style="1" bestFit="1" customWidth="1"/>
    <col min="4853" max="4854" width="11" style="1" bestFit="1" customWidth="1"/>
    <col min="4855" max="4855" width="8" style="1" bestFit="1" customWidth="1"/>
    <col min="4856" max="4857" width="10" style="1" customWidth="1"/>
    <col min="4858" max="4859" width="6" style="1" bestFit="1" customWidth="1"/>
    <col min="4860" max="4861" width="9.140625" style="1"/>
    <col min="4862" max="4862" width="9.85546875" style="1" bestFit="1" customWidth="1"/>
    <col min="4863" max="5091" width="9.140625" style="1"/>
    <col min="5092" max="5092" width="4.85546875" style="1" customWidth="1"/>
    <col min="5093" max="5093" width="21.5703125" style="1" bestFit="1" customWidth="1"/>
    <col min="5094" max="5094" width="15.85546875" style="1" bestFit="1" customWidth="1"/>
    <col min="5095" max="5095" width="5.85546875" style="1" customWidth="1"/>
    <col min="5096" max="5097" width="8" style="1" bestFit="1" customWidth="1"/>
    <col min="5098" max="5104" width="5.7109375" style="1" bestFit="1" customWidth="1"/>
    <col min="5105" max="5105" width="10.28515625" style="1" bestFit="1" customWidth="1"/>
    <col min="5106" max="5106" width="8.140625" style="1" bestFit="1" customWidth="1"/>
    <col min="5107" max="5107" width="8.85546875" style="1" bestFit="1" customWidth="1"/>
    <col min="5108" max="5108" width="8.5703125" style="1" bestFit="1" customWidth="1"/>
    <col min="5109" max="5110" width="11" style="1" bestFit="1" customWidth="1"/>
    <col min="5111" max="5111" width="8" style="1" bestFit="1" customWidth="1"/>
    <col min="5112" max="5113" width="10" style="1" customWidth="1"/>
    <col min="5114" max="5115" width="6" style="1" bestFit="1" customWidth="1"/>
    <col min="5116" max="5117" width="9.140625" style="1"/>
    <col min="5118" max="5118" width="9.85546875" style="1" bestFit="1" customWidth="1"/>
    <col min="5119" max="5347" width="9.140625" style="1"/>
    <col min="5348" max="5348" width="4.85546875" style="1" customWidth="1"/>
    <col min="5349" max="5349" width="21.5703125" style="1" bestFit="1" customWidth="1"/>
    <col min="5350" max="5350" width="15.85546875" style="1" bestFit="1" customWidth="1"/>
    <col min="5351" max="5351" width="5.85546875" style="1" customWidth="1"/>
    <col min="5352" max="5353" width="8" style="1" bestFit="1" customWidth="1"/>
    <col min="5354" max="5360" width="5.7109375" style="1" bestFit="1" customWidth="1"/>
    <col min="5361" max="5361" width="10.28515625" style="1" bestFit="1" customWidth="1"/>
    <col min="5362" max="5362" width="8.140625" style="1" bestFit="1" customWidth="1"/>
    <col min="5363" max="5363" width="8.85546875" style="1" bestFit="1" customWidth="1"/>
    <col min="5364" max="5364" width="8.5703125" style="1" bestFit="1" customWidth="1"/>
    <col min="5365" max="5366" width="11" style="1" bestFit="1" customWidth="1"/>
    <col min="5367" max="5367" width="8" style="1" bestFit="1" customWidth="1"/>
    <col min="5368" max="5369" width="10" style="1" customWidth="1"/>
    <col min="5370" max="5371" width="6" style="1" bestFit="1" customWidth="1"/>
    <col min="5372" max="5373" width="9.140625" style="1"/>
    <col min="5374" max="5374" width="9.85546875" style="1" bestFit="1" customWidth="1"/>
    <col min="5375" max="5603" width="9.140625" style="1"/>
    <col min="5604" max="5604" width="4.85546875" style="1" customWidth="1"/>
    <col min="5605" max="5605" width="21.5703125" style="1" bestFit="1" customWidth="1"/>
    <col min="5606" max="5606" width="15.85546875" style="1" bestFit="1" customWidth="1"/>
    <col min="5607" max="5607" width="5.85546875" style="1" customWidth="1"/>
    <col min="5608" max="5609" width="8" style="1" bestFit="1" customWidth="1"/>
    <col min="5610" max="5616" width="5.7109375" style="1" bestFit="1" customWidth="1"/>
    <col min="5617" max="5617" width="10.28515625" style="1" bestFit="1" customWidth="1"/>
    <col min="5618" max="5618" width="8.140625" style="1" bestFit="1" customWidth="1"/>
    <col min="5619" max="5619" width="8.85546875" style="1" bestFit="1" customWidth="1"/>
    <col min="5620" max="5620" width="8.5703125" style="1" bestFit="1" customWidth="1"/>
    <col min="5621" max="5622" width="11" style="1" bestFit="1" customWidth="1"/>
    <col min="5623" max="5623" width="8" style="1" bestFit="1" customWidth="1"/>
    <col min="5624" max="5625" width="10" style="1" customWidth="1"/>
    <col min="5626" max="5627" width="6" style="1" bestFit="1" customWidth="1"/>
    <col min="5628" max="5629" width="9.140625" style="1"/>
    <col min="5630" max="5630" width="9.85546875" style="1" bestFit="1" customWidth="1"/>
    <col min="5631" max="5859" width="9.140625" style="1"/>
    <col min="5860" max="5860" width="4.85546875" style="1" customWidth="1"/>
    <col min="5861" max="5861" width="21.5703125" style="1" bestFit="1" customWidth="1"/>
    <col min="5862" max="5862" width="15.85546875" style="1" bestFit="1" customWidth="1"/>
    <col min="5863" max="5863" width="5.85546875" style="1" customWidth="1"/>
    <col min="5864" max="5865" width="8" style="1" bestFit="1" customWidth="1"/>
    <col min="5866" max="5872" width="5.7109375" style="1" bestFit="1" customWidth="1"/>
    <col min="5873" max="5873" width="10.28515625" style="1" bestFit="1" customWidth="1"/>
    <col min="5874" max="5874" width="8.140625" style="1" bestFit="1" customWidth="1"/>
    <col min="5875" max="5875" width="8.85546875" style="1" bestFit="1" customWidth="1"/>
    <col min="5876" max="5876" width="8.5703125" style="1" bestFit="1" customWidth="1"/>
    <col min="5877" max="5878" width="11" style="1" bestFit="1" customWidth="1"/>
    <col min="5879" max="5879" width="8" style="1" bestFit="1" customWidth="1"/>
    <col min="5880" max="5881" width="10" style="1" customWidth="1"/>
    <col min="5882" max="5883" width="6" style="1" bestFit="1" customWidth="1"/>
    <col min="5884" max="5885" width="9.140625" style="1"/>
    <col min="5886" max="5886" width="9.85546875" style="1" bestFit="1" customWidth="1"/>
    <col min="5887" max="6115" width="9.140625" style="1"/>
    <col min="6116" max="6116" width="4.85546875" style="1" customWidth="1"/>
    <col min="6117" max="6117" width="21.5703125" style="1" bestFit="1" customWidth="1"/>
    <col min="6118" max="6118" width="15.85546875" style="1" bestFit="1" customWidth="1"/>
    <col min="6119" max="6119" width="5.85546875" style="1" customWidth="1"/>
    <col min="6120" max="6121" width="8" style="1" bestFit="1" customWidth="1"/>
    <col min="6122" max="6128" width="5.7109375" style="1" bestFit="1" customWidth="1"/>
    <col min="6129" max="6129" width="10.28515625" style="1" bestFit="1" customWidth="1"/>
    <col min="6130" max="6130" width="8.140625" style="1" bestFit="1" customWidth="1"/>
    <col min="6131" max="6131" width="8.85546875" style="1" bestFit="1" customWidth="1"/>
    <col min="6132" max="6132" width="8.5703125" style="1" bestFit="1" customWidth="1"/>
    <col min="6133" max="6134" width="11" style="1" bestFit="1" customWidth="1"/>
    <col min="6135" max="6135" width="8" style="1" bestFit="1" customWidth="1"/>
    <col min="6136" max="6137" width="10" style="1" customWidth="1"/>
    <col min="6138" max="6139" width="6" style="1" bestFit="1" customWidth="1"/>
    <col min="6140" max="6141" width="9.140625" style="1"/>
    <col min="6142" max="6142" width="9.85546875" style="1" bestFit="1" customWidth="1"/>
    <col min="6143" max="6371" width="9.140625" style="1"/>
    <col min="6372" max="6372" width="4.85546875" style="1" customWidth="1"/>
    <col min="6373" max="6373" width="21.5703125" style="1" bestFit="1" customWidth="1"/>
    <col min="6374" max="6374" width="15.85546875" style="1" bestFit="1" customWidth="1"/>
    <col min="6375" max="6375" width="5.85546875" style="1" customWidth="1"/>
    <col min="6376" max="6377" width="8" style="1" bestFit="1" customWidth="1"/>
    <col min="6378" max="6384" width="5.7109375" style="1" bestFit="1" customWidth="1"/>
    <col min="6385" max="6385" width="10.28515625" style="1" bestFit="1" customWidth="1"/>
    <col min="6386" max="6386" width="8.140625" style="1" bestFit="1" customWidth="1"/>
    <col min="6387" max="6387" width="8.85546875" style="1" bestFit="1" customWidth="1"/>
    <col min="6388" max="6388" width="8.5703125" style="1" bestFit="1" customWidth="1"/>
    <col min="6389" max="6390" width="11" style="1" bestFit="1" customWidth="1"/>
    <col min="6391" max="6391" width="8" style="1" bestFit="1" customWidth="1"/>
    <col min="6392" max="6393" width="10" style="1" customWidth="1"/>
    <col min="6394" max="6395" width="6" style="1" bestFit="1" customWidth="1"/>
    <col min="6396" max="6397" width="9.140625" style="1"/>
    <col min="6398" max="6398" width="9.85546875" style="1" bestFit="1" customWidth="1"/>
    <col min="6399" max="6627" width="9.140625" style="1"/>
    <col min="6628" max="6628" width="4.85546875" style="1" customWidth="1"/>
    <col min="6629" max="6629" width="21.5703125" style="1" bestFit="1" customWidth="1"/>
    <col min="6630" max="6630" width="15.85546875" style="1" bestFit="1" customWidth="1"/>
    <col min="6631" max="6631" width="5.85546875" style="1" customWidth="1"/>
    <col min="6632" max="6633" width="8" style="1" bestFit="1" customWidth="1"/>
    <col min="6634" max="6640" width="5.7109375" style="1" bestFit="1" customWidth="1"/>
    <col min="6641" max="6641" width="10.28515625" style="1" bestFit="1" customWidth="1"/>
    <col min="6642" max="6642" width="8.140625" style="1" bestFit="1" customWidth="1"/>
    <col min="6643" max="6643" width="8.85546875" style="1" bestFit="1" customWidth="1"/>
    <col min="6644" max="6644" width="8.5703125" style="1" bestFit="1" customWidth="1"/>
    <col min="6645" max="6646" width="11" style="1" bestFit="1" customWidth="1"/>
    <col min="6647" max="6647" width="8" style="1" bestFit="1" customWidth="1"/>
    <col min="6648" max="6649" width="10" style="1" customWidth="1"/>
    <col min="6650" max="6651" width="6" style="1" bestFit="1" customWidth="1"/>
    <col min="6652" max="6653" width="9.140625" style="1"/>
    <col min="6654" max="6654" width="9.85546875" style="1" bestFit="1" customWidth="1"/>
    <col min="6655" max="6883" width="9.140625" style="1"/>
    <col min="6884" max="6884" width="4.85546875" style="1" customWidth="1"/>
    <col min="6885" max="6885" width="21.5703125" style="1" bestFit="1" customWidth="1"/>
    <col min="6886" max="6886" width="15.85546875" style="1" bestFit="1" customWidth="1"/>
    <col min="6887" max="6887" width="5.85546875" style="1" customWidth="1"/>
    <col min="6888" max="6889" width="8" style="1" bestFit="1" customWidth="1"/>
    <col min="6890" max="6896" width="5.7109375" style="1" bestFit="1" customWidth="1"/>
    <col min="6897" max="6897" width="10.28515625" style="1" bestFit="1" customWidth="1"/>
    <col min="6898" max="6898" width="8.140625" style="1" bestFit="1" customWidth="1"/>
    <col min="6899" max="6899" width="8.85546875" style="1" bestFit="1" customWidth="1"/>
    <col min="6900" max="6900" width="8.5703125" style="1" bestFit="1" customWidth="1"/>
    <col min="6901" max="6902" width="11" style="1" bestFit="1" customWidth="1"/>
    <col min="6903" max="6903" width="8" style="1" bestFit="1" customWidth="1"/>
    <col min="6904" max="6905" width="10" style="1" customWidth="1"/>
    <col min="6906" max="6907" width="6" style="1" bestFit="1" customWidth="1"/>
    <col min="6908" max="6909" width="9.140625" style="1"/>
    <col min="6910" max="6910" width="9.85546875" style="1" bestFit="1" customWidth="1"/>
    <col min="6911" max="7139" width="9.140625" style="1"/>
    <col min="7140" max="7140" width="4.85546875" style="1" customWidth="1"/>
    <col min="7141" max="7141" width="21.5703125" style="1" bestFit="1" customWidth="1"/>
    <col min="7142" max="7142" width="15.85546875" style="1" bestFit="1" customWidth="1"/>
    <col min="7143" max="7143" width="5.85546875" style="1" customWidth="1"/>
    <col min="7144" max="7145" width="8" style="1" bestFit="1" customWidth="1"/>
    <col min="7146" max="7152" width="5.7109375" style="1" bestFit="1" customWidth="1"/>
    <col min="7153" max="7153" width="10.28515625" style="1" bestFit="1" customWidth="1"/>
    <col min="7154" max="7154" width="8.140625" style="1" bestFit="1" customWidth="1"/>
    <col min="7155" max="7155" width="8.85546875" style="1" bestFit="1" customWidth="1"/>
    <col min="7156" max="7156" width="8.5703125" style="1" bestFit="1" customWidth="1"/>
    <col min="7157" max="7158" width="11" style="1" bestFit="1" customWidth="1"/>
    <col min="7159" max="7159" width="8" style="1" bestFit="1" customWidth="1"/>
    <col min="7160" max="7161" width="10" style="1" customWidth="1"/>
    <col min="7162" max="7163" width="6" style="1" bestFit="1" customWidth="1"/>
    <col min="7164" max="7165" width="9.140625" style="1"/>
    <col min="7166" max="7166" width="9.85546875" style="1" bestFit="1" customWidth="1"/>
    <col min="7167" max="7395" width="9.140625" style="1"/>
    <col min="7396" max="7396" width="4.85546875" style="1" customWidth="1"/>
    <col min="7397" max="7397" width="21.5703125" style="1" bestFit="1" customWidth="1"/>
    <col min="7398" max="7398" width="15.85546875" style="1" bestFit="1" customWidth="1"/>
    <col min="7399" max="7399" width="5.85546875" style="1" customWidth="1"/>
    <col min="7400" max="7401" width="8" style="1" bestFit="1" customWidth="1"/>
    <col min="7402" max="7408" width="5.7109375" style="1" bestFit="1" customWidth="1"/>
    <col min="7409" max="7409" width="10.28515625" style="1" bestFit="1" customWidth="1"/>
    <col min="7410" max="7410" width="8.140625" style="1" bestFit="1" customWidth="1"/>
    <col min="7411" max="7411" width="8.85546875" style="1" bestFit="1" customWidth="1"/>
    <col min="7412" max="7412" width="8.5703125" style="1" bestFit="1" customWidth="1"/>
    <col min="7413" max="7414" width="11" style="1" bestFit="1" customWidth="1"/>
    <col min="7415" max="7415" width="8" style="1" bestFit="1" customWidth="1"/>
    <col min="7416" max="7417" width="10" style="1" customWidth="1"/>
    <col min="7418" max="7419" width="6" style="1" bestFit="1" customWidth="1"/>
    <col min="7420" max="7421" width="9.140625" style="1"/>
    <col min="7422" max="7422" width="9.85546875" style="1" bestFit="1" customWidth="1"/>
    <col min="7423" max="7651" width="9.140625" style="1"/>
    <col min="7652" max="7652" width="4.85546875" style="1" customWidth="1"/>
    <col min="7653" max="7653" width="21.5703125" style="1" bestFit="1" customWidth="1"/>
    <col min="7654" max="7654" width="15.85546875" style="1" bestFit="1" customWidth="1"/>
    <col min="7655" max="7655" width="5.85546875" style="1" customWidth="1"/>
    <col min="7656" max="7657" width="8" style="1" bestFit="1" customWidth="1"/>
    <col min="7658" max="7664" width="5.7109375" style="1" bestFit="1" customWidth="1"/>
    <col min="7665" max="7665" width="10.28515625" style="1" bestFit="1" customWidth="1"/>
    <col min="7666" max="7666" width="8.140625" style="1" bestFit="1" customWidth="1"/>
    <col min="7667" max="7667" width="8.85546875" style="1" bestFit="1" customWidth="1"/>
    <col min="7668" max="7668" width="8.5703125" style="1" bestFit="1" customWidth="1"/>
    <col min="7669" max="7670" width="11" style="1" bestFit="1" customWidth="1"/>
    <col min="7671" max="7671" width="8" style="1" bestFit="1" customWidth="1"/>
    <col min="7672" max="7673" width="10" style="1" customWidth="1"/>
    <col min="7674" max="7675" width="6" style="1" bestFit="1" customWidth="1"/>
    <col min="7676" max="7677" width="9.140625" style="1"/>
    <col min="7678" max="7678" width="9.85546875" style="1" bestFit="1" customWidth="1"/>
    <col min="7679" max="7907" width="9.140625" style="1"/>
    <col min="7908" max="7908" width="4.85546875" style="1" customWidth="1"/>
    <col min="7909" max="7909" width="21.5703125" style="1" bestFit="1" customWidth="1"/>
    <col min="7910" max="7910" width="15.85546875" style="1" bestFit="1" customWidth="1"/>
    <col min="7911" max="7911" width="5.85546875" style="1" customWidth="1"/>
    <col min="7912" max="7913" width="8" style="1" bestFit="1" customWidth="1"/>
    <col min="7914" max="7920" width="5.7109375" style="1" bestFit="1" customWidth="1"/>
    <col min="7921" max="7921" width="10.28515625" style="1" bestFit="1" customWidth="1"/>
    <col min="7922" max="7922" width="8.140625" style="1" bestFit="1" customWidth="1"/>
    <col min="7923" max="7923" width="8.85546875" style="1" bestFit="1" customWidth="1"/>
    <col min="7924" max="7924" width="8.5703125" style="1" bestFit="1" customWidth="1"/>
    <col min="7925" max="7926" width="11" style="1" bestFit="1" customWidth="1"/>
    <col min="7927" max="7927" width="8" style="1" bestFit="1" customWidth="1"/>
    <col min="7928" max="7929" width="10" style="1" customWidth="1"/>
    <col min="7930" max="7931" width="6" style="1" bestFit="1" customWidth="1"/>
    <col min="7932" max="7933" width="9.140625" style="1"/>
    <col min="7934" max="7934" width="9.85546875" style="1" bestFit="1" customWidth="1"/>
    <col min="7935" max="8163" width="9.140625" style="1"/>
    <col min="8164" max="8164" width="4.85546875" style="1" customWidth="1"/>
    <col min="8165" max="8165" width="21.5703125" style="1" bestFit="1" customWidth="1"/>
    <col min="8166" max="8166" width="15.85546875" style="1" bestFit="1" customWidth="1"/>
    <col min="8167" max="8167" width="5.85546875" style="1" customWidth="1"/>
    <col min="8168" max="8169" width="8" style="1" bestFit="1" customWidth="1"/>
    <col min="8170" max="8176" width="5.7109375" style="1" bestFit="1" customWidth="1"/>
    <col min="8177" max="8177" width="10.28515625" style="1" bestFit="1" customWidth="1"/>
    <col min="8178" max="8178" width="8.140625" style="1" bestFit="1" customWidth="1"/>
    <col min="8179" max="8179" width="8.85546875" style="1" bestFit="1" customWidth="1"/>
    <col min="8180" max="8180" width="8.5703125" style="1" bestFit="1" customWidth="1"/>
    <col min="8181" max="8182" width="11" style="1" bestFit="1" customWidth="1"/>
    <col min="8183" max="8183" width="8" style="1" bestFit="1" customWidth="1"/>
    <col min="8184" max="8185" width="10" style="1" customWidth="1"/>
    <col min="8186" max="8187" width="6" style="1" bestFit="1" customWidth="1"/>
    <col min="8188" max="8189" width="9.140625" style="1"/>
    <col min="8190" max="8190" width="9.85546875" style="1" bestFit="1" customWidth="1"/>
    <col min="8191" max="8419" width="9.140625" style="1"/>
    <col min="8420" max="8420" width="4.85546875" style="1" customWidth="1"/>
    <col min="8421" max="8421" width="21.5703125" style="1" bestFit="1" customWidth="1"/>
    <col min="8422" max="8422" width="15.85546875" style="1" bestFit="1" customWidth="1"/>
    <col min="8423" max="8423" width="5.85546875" style="1" customWidth="1"/>
    <col min="8424" max="8425" width="8" style="1" bestFit="1" customWidth="1"/>
    <col min="8426" max="8432" width="5.7109375" style="1" bestFit="1" customWidth="1"/>
    <col min="8433" max="8433" width="10.28515625" style="1" bestFit="1" customWidth="1"/>
    <col min="8434" max="8434" width="8.140625" style="1" bestFit="1" customWidth="1"/>
    <col min="8435" max="8435" width="8.85546875" style="1" bestFit="1" customWidth="1"/>
    <col min="8436" max="8436" width="8.5703125" style="1" bestFit="1" customWidth="1"/>
    <col min="8437" max="8438" width="11" style="1" bestFit="1" customWidth="1"/>
    <col min="8439" max="8439" width="8" style="1" bestFit="1" customWidth="1"/>
    <col min="8440" max="8441" width="10" style="1" customWidth="1"/>
    <col min="8442" max="8443" width="6" style="1" bestFit="1" customWidth="1"/>
    <col min="8444" max="8445" width="9.140625" style="1"/>
    <col min="8446" max="8446" width="9.85546875" style="1" bestFit="1" customWidth="1"/>
    <col min="8447" max="8675" width="9.140625" style="1"/>
    <col min="8676" max="8676" width="4.85546875" style="1" customWidth="1"/>
    <col min="8677" max="8677" width="21.5703125" style="1" bestFit="1" customWidth="1"/>
    <col min="8678" max="8678" width="15.85546875" style="1" bestFit="1" customWidth="1"/>
    <col min="8679" max="8679" width="5.85546875" style="1" customWidth="1"/>
    <col min="8680" max="8681" width="8" style="1" bestFit="1" customWidth="1"/>
    <col min="8682" max="8688" width="5.7109375" style="1" bestFit="1" customWidth="1"/>
    <col min="8689" max="8689" width="10.28515625" style="1" bestFit="1" customWidth="1"/>
    <col min="8690" max="8690" width="8.140625" style="1" bestFit="1" customWidth="1"/>
    <col min="8691" max="8691" width="8.85546875" style="1" bestFit="1" customWidth="1"/>
    <col min="8692" max="8692" width="8.5703125" style="1" bestFit="1" customWidth="1"/>
    <col min="8693" max="8694" width="11" style="1" bestFit="1" customWidth="1"/>
    <col min="8695" max="8695" width="8" style="1" bestFit="1" customWidth="1"/>
    <col min="8696" max="8697" width="10" style="1" customWidth="1"/>
    <col min="8698" max="8699" width="6" style="1" bestFit="1" customWidth="1"/>
    <col min="8700" max="8701" width="9.140625" style="1"/>
    <col min="8702" max="8702" width="9.85546875" style="1" bestFit="1" customWidth="1"/>
    <col min="8703" max="8931" width="9.140625" style="1"/>
    <col min="8932" max="8932" width="4.85546875" style="1" customWidth="1"/>
    <col min="8933" max="8933" width="21.5703125" style="1" bestFit="1" customWidth="1"/>
    <col min="8934" max="8934" width="15.85546875" style="1" bestFit="1" customWidth="1"/>
    <col min="8935" max="8935" width="5.85546875" style="1" customWidth="1"/>
    <col min="8936" max="8937" width="8" style="1" bestFit="1" customWidth="1"/>
    <col min="8938" max="8944" width="5.7109375" style="1" bestFit="1" customWidth="1"/>
    <col min="8945" max="8945" width="10.28515625" style="1" bestFit="1" customWidth="1"/>
    <col min="8946" max="8946" width="8.140625" style="1" bestFit="1" customWidth="1"/>
    <col min="8947" max="8947" width="8.85546875" style="1" bestFit="1" customWidth="1"/>
    <col min="8948" max="8948" width="8.5703125" style="1" bestFit="1" customWidth="1"/>
    <col min="8949" max="8950" width="11" style="1" bestFit="1" customWidth="1"/>
    <col min="8951" max="8951" width="8" style="1" bestFit="1" customWidth="1"/>
    <col min="8952" max="8953" width="10" style="1" customWidth="1"/>
    <col min="8954" max="8955" width="6" style="1" bestFit="1" customWidth="1"/>
    <col min="8956" max="8957" width="9.140625" style="1"/>
    <col min="8958" max="8958" width="9.85546875" style="1" bestFit="1" customWidth="1"/>
    <col min="8959" max="9187" width="9.140625" style="1"/>
    <col min="9188" max="9188" width="4.85546875" style="1" customWidth="1"/>
    <col min="9189" max="9189" width="21.5703125" style="1" bestFit="1" customWidth="1"/>
    <col min="9190" max="9190" width="15.85546875" style="1" bestFit="1" customWidth="1"/>
    <col min="9191" max="9191" width="5.85546875" style="1" customWidth="1"/>
    <col min="9192" max="9193" width="8" style="1" bestFit="1" customWidth="1"/>
    <col min="9194" max="9200" width="5.7109375" style="1" bestFit="1" customWidth="1"/>
    <col min="9201" max="9201" width="10.28515625" style="1" bestFit="1" customWidth="1"/>
    <col min="9202" max="9202" width="8.140625" style="1" bestFit="1" customWidth="1"/>
    <col min="9203" max="9203" width="8.85546875" style="1" bestFit="1" customWidth="1"/>
    <col min="9204" max="9204" width="8.5703125" style="1" bestFit="1" customWidth="1"/>
    <col min="9205" max="9206" width="11" style="1" bestFit="1" customWidth="1"/>
    <col min="9207" max="9207" width="8" style="1" bestFit="1" customWidth="1"/>
    <col min="9208" max="9209" width="10" style="1" customWidth="1"/>
    <col min="9210" max="9211" width="6" style="1" bestFit="1" customWidth="1"/>
    <col min="9212" max="9213" width="9.140625" style="1"/>
    <col min="9214" max="9214" width="9.85546875" style="1" bestFit="1" customWidth="1"/>
    <col min="9215" max="9443" width="9.140625" style="1"/>
    <col min="9444" max="9444" width="4.85546875" style="1" customWidth="1"/>
    <col min="9445" max="9445" width="21.5703125" style="1" bestFit="1" customWidth="1"/>
    <col min="9446" max="9446" width="15.85546875" style="1" bestFit="1" customWidth="1"/>
    <col min="9447" max="9447" width="5.85546875" style="1" customWidth="1"/>
    <col min="9448" max="9449" width="8" style="1" bestFit="1" customWidth="1"/>
    <col min="9450" max="9456" width="5.7109375" style="1" bestFit="1" customWidth="1"/>
    <col min="9457" max="9457" width="10.28515625" style="1" bestFit="1" customWidth="1"/>
    <col min="9458" max="9458" width="8.140625" style="1" bestFit="1" customWidth="1"/>
    <col min="9459" max="9459" width="8.85546875" style="1" bestFit="1" customWidth="1"/>
    <col min="9460" max="9460" width="8.5703125" style="1" bestFit="1" customWidth="1"/>
    <col min="9461" max="9462" width="11" style="1" bestFit="1" customWidth="1"/>
    <col min="9463" max="9463" width="8" style="1" bestFit="1" customWidth="1"/>
    <col min="9464" max="9465" width="10" style="1" customWidth="1"/>
    <col min="9466" max="9467" width="6" style="1" bestFit="1" customWidth="1"/>
    <col min="9468" max="9469" width="9.140625" style="1"/>
    <col min="9470" max="9470" width="9.85546875" style="1" bestFit="1" customWidth="1"/>
    <col min="9471" max="9699" width="9.140625" style="1"/>
    <col min="9700" max="9700" width="4.85546875" style="1" customWidth="1"/>
    <col min="9701" max="9701" width="21.5703125" style="1" bestFit="1" customWidth="1"/>
    <col min="9702" max="9702" width="15.85546875" style="1" bestFit="1" customWidth="1"/>
    <col min="9703" max="9703" width="5.85546875" style="1" customWidth="1"/>
    <col min="9704" max="9705" width="8" style="1" bestFit="1" customWidth="1"/>
    <col min="9706" max="9712" width="5.7109375" style="1" bestFit="1" customWidth="1"/>
    <col min="9713" max="9713" width="10.28515625" style="1" bestFit="1" customWidth="1"/>
    <col min="9714" max="9714" width="8.140625" style="1" bestFit="1" customWidth="1"/>
    <col min="9715" max="9715" width="8.85546875" style="1" bestFit="1" customWidth="1"/>
    <col min="9716" max="9716" width="8.5703125" style="1" bestFit="1" customWidth="1"/>
    <col min="9717" max="9718" width="11" style="1" bestFit="1" customWidth="1"/>
    <col min="9719" max="9719" width="8" style="1" bestFit="1" customWidth="1"/>
    <col min="9720" max="9721" width="10" style="1" customWidth="1"/>
    <col min="9722" max="9723" width="6" style="1" bestFit="1" customWidth="1"/>
    <col min="9724" max="9725" width="9.140625" style="1"/>
    <col min="9726" max="9726" width="9.85546875" style="1" bestFit="1" customWidth="1"/>
    <col min="9727" max="9955" width="9.140625" style="1"/>
    <col min="9956" max="9956" width="4.85546875" style="1" customWidth="1"/>
    <col min="9957" max="9957" width="21.5703125" style="1" bestFit="1" customWidth="1"/>
    <col min="9958" max="9958" width="15.85546875" style="1" bestFit="1" customWidth="1"/>
    <col min="9959" max="9959" width="5.85546875" style="1" customWidth="1"/>
    <col min="9960" max="9961" width="8" style="1" bestFit="1" customWidth="1"/>
    <col min="9962" max="9968" width="5.7109375" style="1" bestFit="1" customWidth="1"/>
    <col min="9969" max="9969" width="10.28515625" style="1" bestFit="1" customWidth="1"/>
    <col min="9970" max="9970" width="8.140625" style="1" bestFit="1" customWidth="1"/>
    <col min="9971" max="9971" width="8.85546875" style="1" bestFit="1" customWidth="1"/>
    <col min="9972" max="9972" width="8.5703125" style="1" bestFit="1" customWidth="1"/>
    <col min="9973" max="9974" width="11" style="1" bestFit="1" customWidth="1"/>
    <col min="9975" max="9975" width="8" style="1" bestFit="1" customWidth="1"/>
    <col min="9976" max="9977" width="10" style="1" customWidth="1"/>
    <col min="9978" max="9979" width="6" style="1" bestFit="1" customWidth="1"/>
    <col min="9980" max="9981" width="9.140625" style="1"/>
    <col min="9982" max="9982" width="9.85546875" style="1" bestFit="1" customWidth="1"/>
    <col min="9983" max="10211" width="9.140625" style="1"/>
    <col min="10212" max="10212" width="4.85546875" style="1" customWidth="1"/>
    <col min="10213" max="10213" width="21.5703125" style="1" bestFit="1" customWidth="1"/>
    <col min="10214" max="10214" width="15.85546875" style="1" bestFit="1" customWidth="1"/>
    <col min="10215" max="10215" width="5.85546875" style="1" customWidth="1"/>
    <col min="10216" max="10217" width="8" style="1" bestFit="1" customWidth="1"/>
    <col min="10218" max="10224" width="5.7109375" style="1" bestFit="1" customWidth="1"/>
    <col min="10225" max="10225" width="10.28515625" style="1" bestFit="1" customWidth="1"/>
    <col min="10226" max="10226" width="8.140625" style="1" bestFit="1" customWidth="1"/>
    <col min="10227" max="10227" width="8.85546875" style="1" bestFit="1" customWidth="1"/>
    <col min="10228" max="10228" width="8.5703125" style="1" bestFit="1" customWidth="1"/>
    <col min="10229" max="10230" width="11" style="1" bestFit="1" customWidth="1"/>
    <col min="10231" max="10231" width="8" style="1" bestFit="1" customWidth="1"/>
    <col min="10232" max="10233" width="10" style="1" customWidth="1"/>
    <col min="10234" max="10235" width="6" style="1" bestFit="1" customWidth="1"/>
    <col min="10236" max="10237" width="9.140625" style="1"/>
    <col min="10238" max="10238" width="9.85546875" style="1" bestFit="1" customWidth="1"/>
    <col min="10239" max="10467" width="9.140625" style="1"/>
    <col min="10468" max="10468" width="4.85546875" style="1" customWidth="1"/>
    <col min="10469" max="10469" width="21.5703125" style="1" bestFit="1" customWidth="1"/>
    <col min="10470" max="10470" width="15.85546875" style="1" bestFit="1" customWidth="1"/>
    <col min="10471" max="10471" width="5.85546875" style="1" customWidth="1"/>
    <col min="10472" max="10473" width="8" style="1" bestFit="1" customWidth="1"/>
    <col min="10474" max="10480" width="5.7109375" style="1" bestFit="1" customWidth="1"/>
    <col min="10481" max="10481" width="10.28515625" style="1" bestFit="1" customWidth="1"/>
    <col min="10482" max="10482" width="8.140625" style="1" bestFit="1" customWidth="1"/>
    <col min="10483" max="10483" width="8.85546875" style="1" bestFit="1" customWidth="1"/>
    <col min="10484" max="10484" width="8.5703125" style="1" bestFit="1" customWidth="1"/>
    <col min="10485" max="10486" width="11" style="1" bestFit="1" customWidth="1"/>
    <col min="10487" max="10487" width="8" style="1" bestFit="1" customWidth="1"/>
    <col min="10488" max="10489" width="10" style="1" customWidth="1"/>
    <col min="10490" max="10491" width="6" style="1" bestFit="1" customWidth="1"/>
    <col min="10492" max="10493" width="9.140625" style="1"/>
    <col min="10494" max="10494" width="9.85546875" style="1" bestFit="1" customWidth="1"/>
    <col min="10495" max="10723" width="9.140625" style="1"/>
    <col min="10724" max="10724" width="4.85546875" style="1" customWidth="1"/>
    <col min="10725" max="10725" width="21.5703125" style="1" bestFit="1" customWidth="1"/>
    <col min="10726" max="10726" width="15.85546875" style="1" bestFit="1" customWidth="1"/>
    <col min="10727" max="10727" width="5.85546875" style="1" customWidth="1"/>
    <col min="10728" max="10729" width="8" style="1" bestFit="1" customWidth="1"/>
    <col min="10730" max="10736" width="5.7109375" style="1" bestFit="1" customWidth="1"/>
    <col min="10737" max="10737" width="10.28515625" style="1" bestFit="1" customWidth="1"/>
    <col min="10738" max="10738" width="8.140625" style="1" bestFit="1" customWidth="1"/>
    <col min="10739" max="10739" width="8.85546875" style="1" bestFit="1" customWidth="1"/>
    <col min="10740" max="10740" width="8.5703125" style="1" bestFit="1" customWidth="1"/>
    <col min="10741" max="10742" width="11" style="1" bestFit="1" customWidth="1"/>
    <col min="10743" max="10743" width="8" style="1" bestFit="1" customWidth="1"/>
    <col min="10744" max="10745" width="10" style="1" customWidth="1"/>
    <col min="10746" max="10747" width="6" style="1" bestFit="1" customWidth="1"/>
    <col min="10748" max="10749" width="9.140625" style="1"/>
    <col min="10750" max="10750" width="9.85546875" style="1" bestFit="1" customWidth="1"/>
    <col min="10751" max="10979" width="9.140625" style="1"/>
    <col min="10980" max="10980" width="4.85546875" style="1" customWidth="1"/>
    <col min="10981" max="10981" width="21.5703125" style="1" bestFit="1" customWidth="1"/>
    <col min="10982" max="10982" width="15.85546875" style="1" bestFit="1" customWidth="1"/>
    <col min="10983" max="10983" width="5.85546875" style="1" customWidth="1"/>
    <col min="10984" max="10985" width="8" style="1" bestFit="1" customWidth="1"/>
    <col min="10986" max="10992" width="5.7109375" style="1" bestFit="1" customWidth="1"/>
    <col min="10993" max="10993" width="10.28515625" style="1" bestFit="1" customWidth="1"/>
    <col min="10994" max="10994" width="8.140625" style="1" bestFit="1" customWidth="1"/>
    <col min="10995" max="10995" width="8.85546875" style="1" bestFit="1" customWidth="1"/>
    <col min="10996" max="10996" width="8.5703125" style="1" bestFit="1" customWidth="1"/>
    <col min="10997" max="10998" width="11" style="1" bestFit="1" customWidth="1"/>
    <col min="10999" max="10999" width="8" style="1" bestFit="1" customWidth="1"/>
    <col min="11000" max="11001" width="10" style="1" customWidth="1"/>
    <col min="11002" max="11003" width="6" style="1" bestFit="1" customWidth="1"/>
    <col min="11004" max="11005" width="9.140625" style="1"/>
    <col min="11006" max="11006" width="9.85546875" style="1" bestFit="1" customWidth="1"/>
    <col min="11007" max="11235" width="9.140625" style="1"/>
    <col min="11236" max="11236" width="4.85546875" style="1" customWidth="1"/>
    <col min="11237" max="11237" width="21.5703125" style="1" bestFit="1" customWidth="1"/>
    <col min="11238" max="11238" width="15.85546875" style="1" bestFit="1" customWidth="1"/>
    <col min="11239" max="11239" width="5.85546875" style="1" customWidth="1"/>
    <col min="11240" max="11241" width="8" style="1" bestFit="1" customWidth="1"/>
    <col min="11242" max="11248" width="5.7109375" style="1" bestFit="1" customWidth="1"/>
    <col min="11249" max="11249" width="10.28515625" style="1" bestFit="1" customWidth="1"/>
    <col min="11250" max="11250" width="8.140625" style="1" bestFit="1" customWidth="1"/>
    <col min="11251" max="11251" width="8.85546875" style="1" bestFit="1" customWidth="1"/>
    <col min="11252" max="11252" width="8.5703125" style="1" bestFit="1" customWidth="1"/>
    <col min="11253" max="11254" width="11" style="1" bestFit="1" customWidth="1"/>
    <col min="11255" max="11255" width="8" style="1" bestFit="1" customWidth="1"/>
    <col min="11256" max="11257" width="10" style="1" customWidth="1"/>
    <col min="11258" max="11259" width="6" style="1" bestFit="1" customWidth="1"/>
    <col min="11260" max="11261" width="9.140625" style="1"/>
    <col min="11262" max="11262" width="9.85546875" style="1" bestFit="1" customWidth="1"/>
    <col min="11263" max="11491" width="9.140625" style="1"/>
    <col min="11492" max="11492" width="4.85546875" style="1" customWidth="1"/>
    <col min="11493" max="11493" width="21.5703125" style="1" bestFit="1" customWidth="1"/>
    <col min="11494" max="11494" width="15.85546875" style="1" bestFit="1" customWidth="1"/>
    <col min="11495" max="11495" width="5.85546875" style="1" customWidth="1"/>
    <col min="11496" max="11497" width="8" style="1" bestFit="1" customWidth="1"/>
    <col min="11498" max="11504" width="5.7109375" style="1" bestFit="1" customWidth="1"/>
    <col min="11505" max="11505" width="10.28515625" style="1" bestFit="1" customWidth="1"/>
    <col min="11506" max="11506" width="8.140625" style="1" bestFit="1" customWidth="1"/>
    <col min="11507" max="11507" width="8.85546875" style="1" bestFit="1" customWidth="1"/>
    <col min="11508" max="11508" width="8.5703125" style="1" bestFit="1" customWidth="1"/>
    <col min="11509" max="11510" width="11" style="1" bestFit="1" customWidth="1"/>
    <col min="11511" max="11511" width="8" style="1" bestFit="1" customWidth="1"/>
    <col min="11512" max="11513" width="10" style="1" customWidth="1"/>
    <col min="11514" max="11515" width="6" style="1" bestFit="1" customWidth="1"/>
    <col min="11516" max="11517" width="9.140625" style="1"/>
    <col min="11518" max="11518" width="9.85546875" style="1" bestFit="1" customWidth="1"/>
    <col min="11519" max="11747" width="9.140625" style="1"/>
    <col min="11748" max="11748" width="4.85546875" style="1" customWidth="1"/>
    <col min="11749" max="11749" width="21.5703125" style="1" bestFit="1" customWidth="1"/>
    <col min="11750" max="11750" width="15.85546875" style="1" bestFit="1" customWidth="1"/>
    <col min="11751" max="11751" width="5.85546875" style="1" customWidth="1"/>
    <col min="11752" max="11753" width="8" style="1" bestFit="1" customWidth="1"/>
    <col min="11754" max="11760" width="5.7109375" style="1" bestFit="1" customWidth="1"/>
    <col min="11761" max="11761" width="10.28515625" style="1" bestFit="1" customWidth="1"/>
    <col min="11762" max="11762" width="8.140625" style="1" bestFit="1" customWidth="1"/>
    <col min="11763" max="11763" width="8.85546875" style="1" bestFit="1" customWidth="1"/>
    <col min="11764" max="11764" width="8.5703125" style="1" bestFit="1" customWidth="1"/>
    <col min="11765" max="11766" width="11" style="1" bestFit="1" customWidth="1"/>
    <col min="11767" max="11767" width="8" style="1" bestFit="1" customWidth="1"/>
    <col min="11768" max="11769" width="10" style="1" customWidth="1"/>
    <col min="11770" max="11771" width="6" style="1" bestFit="1" customWidth="1"/>
    <col min="11772" max="11773" width="9.140625" style="1"/>
    <col min="11774" max="11774" width="9.85546875" style="1" bestFit="1" customWidth="1"/>
    <col min="11775" max="12003" width="9.140625" style="1"/>
    <col min="12004" max="12004" width="4.85546875" style="1" customWidth="1"/>
    <col min="12005" max="12005" width="21.5703125" style="1" bestFit="1" customWidth="1"/>
    <col min="12006" max="12006" width="15.85546875" style="1" bestFit="1" customWidth="1"/>
    <col min="12007" max="12007" width="5.85546875" style="1" customWidth="1"/>
    <col min="12008" max="12009" width="8" style="1" bestFit="1" customWidth="1"/>
    <col min="12010" max="12016" width="5.7109375" style="1" bestFit="1" customWidth="1"/>
    <col min="12017" max="12017" width="10.28515625" style="1" bestFit="1" customWidth="1"/>
    <col min="12018" max="12018" width="8.140625" style="1" bestFit="1" customWidth="1"/>
    <col min="12019" max="12019" width="8.85546875" style="1" bestFit="1" customWidth="1"/>
    <col min="12020" max="12020" width="8.5703125" style="1" bestFit="1" customWidth="1"/>
    <col min="12021" max="12022" width="11" style="1" bestFit="1" customWidth="1"/>
    <col min="12023" max="12023" width="8" style="1" bestFit="1" customWidth="1"/>
    <col min="12024" max="12025" width="10" style="1" customWidth="1"/>
    <col min="12026" max="12027" width="6" style="1" bestFit="1" customWidth="1"/>
    <col min="12028" max="12029" width="9.140625" style="1"/>
    <col min="12030" max="12030" width="9.85546875" style="1" bestFit="1" customWidth="1"/>
    <col min="12031" max="12259" width="9.140625" style="1"/>
    <col min="12260" max="12260" width="4.85546875" style="1" customWidth="1"/>
    <col min="12261" max="12261" width="21.5703125" style="1" bestFit="1" customWidth="1"/>
    <col min="12262" max="12262" width="15.85546875" style="1" bestFit="1" customWidth="1"/>
    <col min="12263" max="12263" width="5.85546875" style="1" customWidth="1"/>
    <col min="12264" max="12265" width="8" style="1" bestFit="1" customWidth="1"/>
    <col min="12266" max="12272" width="5.7109375" style="1" bestFit="1" customWidth="1"/>
    <col min="12273" max="12273" width="10.28515625" style="1" bestFit="1" customWidth="1"/>
    <col min="12274" max="12274" width="8.140625" style="1" bestFit="1" customWidth="1"/>
    <col min="12275" max="12275" width="8.85546875" style="1" bestFit="1" customWidth="1"/>
    <col min="12276" max="12276" width="8.5703125" style="1" bestFit="1" customWidth="1"/>
    <col min="12277" max="12278" width="11" style="1" bestFit="1" customWidth="1"/>
    <col min="12279" max="12279" width="8" style="1" bestFit="1" customWidth="1"/>
    <col min="12280" max="12281" width="10" style="1" customWidth="1"/>
    <col min="12282" max="12283" width="6" style="1" bestFit="1" customWidth="1"/>
    <col min="12284" max="12285" width="9.140625" style="1"/>
    <col min="12286" max="12286" width="9.85546875" style="1" bestFit="1" customWidth="1"/>
    <col min="12287" max="12515" width="9.140625" style="1"/>
    <col min="12516" max="12516" width="4.85546875" style="1" customWidth="1"/>
    <col min="12517" max="12517" width="21.5703125" style="1" bestFit="1" customWidth="1"/>
    <col min="12518" max="12518" width="15.85546875" style="1" bestFit="1" customWidth="1"/>
    <col min="12519" max="12519" width="5.85546875" style="1" customWidth="1"/>
    <col min="12520" max="12521" width="8" style="1" bestFit="1" customWidth="1"/>
    <col min="12522" max="12528" width="5.7109375" style="1" bestFit="1" customWidth="1"/>
    <col min="12529" max="12529" width="10.28515625" style="1" bestFit="1" customWidth="1"/>
    <col min="12530" max="12530" width="8.140625" style="1" bestFit="1" customWidth="1"/>
    <col min="12531" max="12531" width="8.85546875" style="1" bestFit="1" customWidth="1"/>
    <col min="12532" max="12532" width="8.5703125" style="1" bestFit="1" customWidth="1"/>
    <col min="12533" max="12534" width="11" style="1" bestFit="1" customWidth="1"/>
    <col min="12535" max="12535" width="8" style="1" bestFit="1" customWidth="1"/>
    <col min="12536" max="12537" width="10" style="1" customWidth="1"/>
    <col min="12538" max="12539" width="6" style="1" bestFit="1" customWidth="1"/>
    <col min="12540" max="12541" width="9.140625" style="1"/>
    <col min="12542" max="12542" width="9.85546875" style="1" bestFit="1" customWidth="1"/>
    <col min="12543" max="12771" width="9.140625" style="1"/>
    <col min="12772" max="12772" width="4.85546875" style="1" customWidth="1"/>
    <col min="12773" max="12773" width="21.5703125" style="1" bestFit="1" customWidth="1"/>
    <col min="12774" max="12774" width="15.85546875" style="1" bestFit="1" customWidth="1"/>
    <col min="12775" max="12775" width="5.85546875" style="1" customWidth="1"/>
    <col min="12776" max="12777" width="8" style="1" bestFit="1" customWidth="1"/>
    <col min="12778" max="12784" width="5.7109375" style="1" bestFit="1" customWidth="1"/>
    <col min="12785" max="12785" width="10.28515625" style="1" bestFit="1" customWidth="1"/>
    <col min="12786" max="12786" width="8.140625" style="1" bestFit="1" customWidth="1"/>
    <col min="12787" max="12787" width="8.85546875" style="1" bestFit="1" customWidth="1"/>
    <col min="12788" max="12788" width="8.5703125" style="1" bestFit="1" customWidth="1"/>
    <col min="12789" max="12790" width="11" style="1" bestFit="1" customWidth="1"/>
    <col min="12791" max="12791" width="8" style="1" bestFit="1" customWidth="1"/>
    <col min="12792" max="12793" width="10" style="1" customWidth="1"/>
    <col min="12794" max="12795" width="6" style="1" bestFit="1" customWidth="1"/>
    <col min="12796" max="12797" width="9.140625" style="1"/>
    <col min="12798" max="12798" width="9.85546875" style="1" bestFit="1" customWidth="1"/>
    <col min="12799" max="13027" width="9.140625" style="1"/>
    <col min="13028" max="13028" width="4.85546875" style="1" customWidth="1"/>
    <col min="13029" max="13029" width="21.5703125" style="1" bestFit="1" customWidth="1"/>
    <col min="13030" max="13030" width="15.85546875" style="1" bestFit="1" customWidth="1"/>
    <col min="13031" max="13031" width="5.85546875" style="1" customWidth="1"/>
    <col min="13032" max="13033" width="8" style="1" bestFit="1" customWidth="1"/>
    <col min="13034" max="13040" width="5.7109375" style="1" bestFit="1" customWidth="1"/>
    <col min="13041" max="13041" width="10.28515625" style="1" bestFit="1" customWidth="1"/>
    <col min="13042" max="13042" width="8.140625" style="1" bestFit="1" customWidth="1"/>
    <col min="13043" max="13043" width="8.85546875" style="1" bestFit="1" customWidth="1"/>
    <col min="13044" max="13044" width="8.5703125" style="1" bestFit="1" customWidth="1"/>
    <col min="13045" max="13046" width="11" style="1" bestFit="1" customWidth="1"/>
    <col min="13047" max="13047" width="8" style="1" bestFit="1" customWidth="1"/>
    <col min="13048" max="13049" width="10" style="1" customWidth="1"/>
    <col min="13050" max="13051" width="6" style="1" bestFit="1" customWidth="1"/>
    <col min="13052" max="13053" width="9.140625" style="1"/>
    <col min="13054" max="13054" width="9.85546875" style="1" bestFit="1" customWidth="1"/>
    <col min="13055" max="13283" width="9.140625" style="1"/>
    <col min="13284" max="13284" width="4.85546875" style="1" customWidth="1"/>
    <col min="13285" max="13285" width="21.5703125" style="1" bestFit="1" customWidth="1"/>
    <col min="13286" max="13286" width="15.85546875" style="1" bestFit="1" customWidth="1"/>
    <col min="13287" max="13287" width="5.85546875" style="1" customWidth="1"/>
    <col min="13288" max="13289" width="8" style="1" bestFit="1" customWidth="1"/>
    <col min="13290" max="13296" width="5.7109375" style="1" bestFit="1" customWidth="1"/>
    <col min="13297" max="13297" width="10.28515625" style="1" bestFit="1" customWidth="1"/>
    <col min="13298" max="13298" width="8.140625" style="1" bestFit="1" customWidth="1"/>
    <col min="13299" max="13299" width="8.85546875" style="1" bestFit="1" customWidth="1"/>
    <col min="13300" max="13300" width="8.5703125" style="1" bestFit="1" customWidth="1"/>
    <col min="13301" max="13302" width="11" style="1" bestFit="1" customWidth="1"/>
    <col min="13303" max="13303" width="8" style="1" bestFit="1" customWidth="1"/>
    <col min="13304" max="13305" width="10" style="1" customWidth="1"/>
    <col min="13306" max="13307" width="6" style="1" bestFit="1" customWidth="1"/>
    <col min="13308" max="13309" width="9.140625" style="1"/>
    <col min="13310" max="13310" width="9.85546875" style="1" bestFit="1" customWidth="1"/>
    <col min="13311" max="13539" width="9.140625" style="1"/>
    <col min="13540" max="13540" width="4.85546875" style="1" customWidth="1"/>
    <col min="13541" max="13541" width="21.5703125" style="1" bestFit="1" customWidth="1"/>
    <col min="13542" max="13542" width="15.85546875" style="1" bestFit="1" customWidth="1"/>
    <col min="13543" max="13543" width="5.85546875" style="1" customWidth="1"/>
    <col min="13544" max="13545" width="8" style="1" bestFit="1" customWidth="1"/>
    <col min="13546" max="13552" width="5.7109375" style="1" bestFit="1" customWidth="1"/>
    <col min="13553" max="13553" width="10.28515625" style="1" bestFit="1" customWidth="1"/>
    <col min="13554" max="13554" width="8.140625" style="1" bestFit="1" customWidth="1"/>
    <col min="13555" max="13555" width="8.85546875" style="1" bestFit="1" customWidth="1"/>
    <col min="13556" max="13556" width="8.5703125" style="1" bestFit="1" customWidth="1"/>
    <col min="13557" max="13558" width="11" style="1" bestFit="1" customWidth="1"/>
    <col min="13559" max="13559" width="8" style="1" bestFit="1" customWidth="1"/>
    <col min="13560" max="13561" width="10" style="1" customWidth="1"/>
    <col min="13562" max="13563" width="6" style="1" bestFit="1" customWidth="1"/>
    <col min="13564" max="13565" width="9.140625" style="1"/>
    <col min="13566" max="13566" width="9.85546875" style="1" bestFit="1" customWidth="1"/>
    <col min="13567" max="13795" width="9.140625" style="1"/>
    <col min="13796" max="13796" width="4.85546875" style="1" customWidth="1"/>
    <col min="13797" max="13797" width="21.5703125" style="1" bestFit="1" customWidth="1"/>
    <col min="13798" max="13798" width="15.85546875" style="1" bestFit="1" customWidth="1"/>
    <col min="13799" max="13799" width="5.85546875" style="1" customWidth="1"/>
    <col min="13800" max="13801" width="8" style="1" bestFit="1" customWidth="1"/>
    <col min="13802" max="13808" width="5.7109375" style="1" bestFit="1" customWidth="1"/>
    <col min="13809" max="13809" width="10.28515625" style="1" bestFit="1" customWidth="1"/>
    <col min="13810" max="13810" width="8.140625" style="1" bestFit="1" customWidth="1"/>
    <col min="13811" max="13811" width="8.85546875" style="1" bestFit="1" customWidth="1"/>
    <col min="13812" max="13812" width="8.5703125" style="1" bestFit="1" customWidth="1"/>
    <col min="13813" max="13814" width="11" style="1" bestFit="1" customWidth="1"/>
    <col min="13815" max="13815" width="8" style="1" bestFit="1" customWidth="1"/>
    <col min="13816" max="13817" width="10" style="1" customWidth="1"/>
    <col min="13818" max="13819" width="6" style="1" bestFit="1" customWidth="1"/>
    <col min="13820" max="13821" width="9.140625" style="1"/>
    <col min="13822" max="13822" width="9.85546875" style="1" bestFit="1" customWidth="1"/>
    <col min="13823" max="14051" width="9.140625" style="1"/>
    <col min="14052" max="14052" width="4.85546875" style="1" customWidth="1"/>
    <col min="14053" max="14053" width="21.5703125" style="1" bestFit="1" customWidth="1"/>
    <col min="14054" max="14054" width="15.85546875" style="1" bestFit="1" customWidth="1"/>
    <col min="14055" max="14055" width="5.85546875" style="1" customWidth="1"/>
    <col min="14056" max="14057" width="8" style="1" bestFit="1" customWidth="1"/>
    <col min="14058" max="14064" width="5.7109375" style="1" bestFit="1" customWidth="1"/>
    <col min="14065" max="14065" width="10.28515625" style="1" bestFit="1" customWidth="1"/>
    <col min="14066" max="14066" width="8.140625" style="1" bestFit="1" customWidth="1"/>
    <col min="14067" max="14067" width="8.85546875" style="1" bestFit="1" customWidth="1"/>
    <col min="14068" max="14068" width="8.5703125" style="1" bestFit="1" customWidth="1"/>
    <col min="14069" max="14070" width="11" style="1" bestFit="1" customWidth="1"/>
    <col min="14071" max="14071" width="8" style="1" bestFit="1" customWidth="1"/>
    <col min="14072" max="14073" width="10" style="1" customWidth="1"/>
    <col min="14074" max="14075" width="6" style="1" bestFit="1" customWidth="1"/>
    <col min="14076" max="14077" width="9.140625" style="1"/>
    <col min="14078" max="14078" width="9.85546875" style="1" bestFit="1" customWidth="1"/>
    <col min="14079" max="14307" width="9.140625" style="1"/>
    <col min="14308" max="14308" width="4.85546875" style="1" customWidth="1"/>
    <col min="14309" max="14309" width="21.5703125" style="1" bestFit="1" customWidth="1"/>
    <col min="14310" max="14310" width="15.85546875" style="1" bestFit="1" customWidth="1"/>
    <col min="14311" max="14311" width="5.85546875" style="1" customWidth="1"/>
    <col min="14312" max="14313" width="8" style="1" bestFit="1" customWidth="1"/>
    <col min="14314" max="14320" width="5.7109375" style="1" bestFit="1" customWidth="1"/>
    <col min="14321" max="14321" width="10.28515625" style="1" bestFit="1" customWidth="1"/>
    <col min="14322" max="14322" width="8.140625" style="1" bestFit="1" customWidth="1"/>
    <col min="14323" max="14323" width="8.85546875" style="1" bestFit="1" customWidth="1"/>
    <col min="14324" max="14324" width="8.5703125" style="1" bestFit="1" customWidth="1"/>
    <col min="14325" max="14326" width="11" style="1" bestFit="1" customWidth="1"/>
    <col min="14327" max="14327" width="8" style="1" bestFit="1" customWidth="1"/>
    <col min="14328" max="14329" width="10" style="1" customWidth="1"/>
    <col min="14330" max="14331" width="6" style="1" bestFit="1" customWidth="1"/>
    <col min="14332" max="14333" width="9.140625" style="1"/>
    <col min="14334" max="14334" width="9.85546875" style="1" bestFit="1" customWidth="1"/>
    <col min="14335" max="14563" width="9.140625" style="1"/>
    <col min="14564" max="14564" width="4.85546875" style="1" customWidth="1"/>
    <col min="14565" max="14565" width="21.5703125" style="1" bestFit="1" customWidth="1"/>
    <col min="14566" max="14566" width="15.85546875" style="1" bestFit="1" customWidth="1"/>
    <col min="14567" max="14567" width="5.85546875" style="1" customWidth="1"/>
    <col min="14568" max="14569" width="8" style="1" bestFit="1" customWidth="1"/>
    <col min="14570" max="14576" width="5.7109375" style="1" bestFit="1" customWidth="1"/>
    <col min="14577" max="14577" width="10.28515625" style="1" bestFit="1" customWidth="1"/>
    <col min="14578" max="14578" width="8.140625" style="1" bestFit="1" customWidth="1"/>
    <col min="14579" max="14579" width="8.85546875" style="1" bestFit="1" customWidth="1"/>
    <col min="14580" max="14580" width="8.5703125" style="1" bestFit="1" customWidth="1"/>
    <col min="14581" max="14582" width="11" style="1" bestFit="1" customWidth="1"/>
    <col min="14583" max="14583" width="8" style="1" bestFit="1" customWidth="1"/>
    <col min="14584" max="14585" width="10" style="1" customWidth="1"/>
    <col min="14586" max="14587" width="6" style="1" bestFit="1" customWidth="1"/>
    <col min="14588" max="14589" width="9.140625" style="1"/>
    <col min="14590" max="14590" width="9.85546875" style="1" bestFit="1" customWidth="1"/>
    <col min="14591" max="14819" width="9.140625" style="1"/>
    <col min="14820" max="14820" width="4.85546875" style="1" customWidth="1"/>
    <col min="14821" max="14821" width="21.5703125" style="1" bestFit="1" customWidth="1"/>
    <col min="14822" max="14822" width="15.85546875" style="1" bestFit="1" customWidth="1"/>
    <col min="14823" max="14823" width="5.85546875" style="1" customWidth="1"/>
    <col min="14824" max="14825" width="8" style="1" bestFit="1" customWidth="1"/>
    <col min="14826" max="14832" width="5.7109375" style="1" bestFit="1" customWidth="1"/>
    <col min="14833" max="14833" width="10.28515625" style="1" bestFit="1" customWidth="1"/>
    <col min="14834" max="14834" width="8.140625" style="1" bestFit="1" customWidth="1"/>
    <col min="14835" max="14835" width="8.85546875" style="1" bestFit="1" customWidth="1"/>
    <col min="14836" max="14836" width="8.5703125" style="1" bestFit="1" customWidth="1"/>
    <col min="14837" max="14838" width="11" style="1" bestFit="1" customWidth="1"/>
    <col min="14839" max="14839" width="8" style="1" bestFit="1" customWidth="1"/>
    <col min="14840" max="14841" width="10" style="1" customWidth="1"/>
    <col min="14842" max="14843" width="6" style="1" bestFit="1" customWidth="1"/>
    <col min="14844" max="14845" width="9.140625" style="1"/>
    <col min="14846" max="14846" width="9.85546875" style="1" bestFit="1" customWidth="1"/>
    <col min="14847" max="15075" width="9.140625" style="1"/>
    <col min="15076" max="15076" width="4.85546875" style="1" customWidth="1"/>
    <col min="15077" max="15077" width="21.5703125" style="1" bestFit="1" customWidth="1"/>
    <col min="15078" max="15078" width="15.85546875" style="1" bestFit="1" customWidth="1"/>
    <col min="15079" max="15079" width="5.85546875" style="1" customWidth="1"/>
    <col min="15080" max="15081" width="8" style="1" bestFit="1" customWidth="1"/>
    <col min="15082" max="15088" width="5.7109375" style="1" bestFit="1" customWidth="1"/>
    <col min="15089" max="15089" width="10.28515625" style="1" bestFit="1" customWidth="1"/>
    <col min="15090" max="15090" width="8.140625" style="1" bestFit="1" customWidth="1"/>
    <col min="15091" max="15091" width="8.85546875" style="1" bestFit="1" customWidth="1"/>
    <col min="15092" max="15092" width="8.5703125" style="1" bestFit="1" customWidth="1"/>
    <col min="15093" max="15094" width="11" style="1" bestFit="1" customWidth="1"/>
    <col min="15095" max="15095" width="8" style="1" bestFit="1" customWidth="1"/>
    <col min="15096" max="15097" width="10" style="1" customWidth="1"/>
    <col min="15098" max="15099" width="6" style="1" bestFit="1" customWidth="1"/>
    <col min="15100" max="15101" width="9.140625" style="1"/>
    <col min="15102" max="15102" width="9.85546875" style="1" bestFit="1" customWidth="1"/>
    <col min="15103" max="15331" width="9.140625" style="1"/>
    <col min="15332" max="15332" width="4.85546875" style="1" customWidth="1"/>
    <col min="15333" max="15333" width="21.5703125" style="1" bestFit="1" customWidth="1"/>
    <col min="15334" max="15334" width="15.85546875" style="1" bestFit="1" customWidth="1"/>
    <col min="15335" max="15335" width="5.85546875" style="1" customWidth="1"/>
    <col min="15336" max="15337" width="8" style="1" bestFit="1" customWidth="1"/>
    <col min="15338" max="15344" width="5.7109375" style="1" bestFit="1" customWidth="1"/>
    <col min="15345" max="15345" width="10.28515625" style="1" bestFit="1" customWidth="1"/>
    <col min="15346" max="15346" width="8.140625" style="1" bestFit="1" customWidth="1"/>
    <col min="15347" max="15347" width="8.85546875" style="1" bestFit="1" customWidth="1"/>
    <col min="15348" max="15348" width="8.5703125" style="1" bestFit="1" customWidth="1"/>
    <col min="15349" max="15350" width="11" style="1" bestFit="1" customWidth="1"/>
    <col min="15351" max="15351" width="8" style="1" bestFit="1" customWidth="1"/>
    <col min="15352" max="15353" width="10" style="1" customWidth="1"/>
    <col min="15354" max="15355" width="6" style="1" bestFit="1" customWidth="1"/>
    <col min="15356" max="15357" width="9.140625" style="1"/>
    <col min="15358" max="15358" width="9.85546875" style="1" bestFit="1" customWidth="1"/>
    <col min="15359" max="15587" width="9.140625" style="1"/>
    <col min="15588" max="15588" width="4.85546875" style="1" customWidth="1"/>
    <col min="15589" max="15589" width="21.5703125" style="1" bestFit="1" customWidth="1"/>
    <col min="15590" max="15590" width="15.85546875" style="1" bestFit="1" customWidth="1"/>
    <col min="15591" max="15591" width="5.85546875" style="1" customWidth="1"/>
    <col min="15592" max="15593" width="8" style="1" bestFit="1" customWidth="1"/>
    <col min="15594" max="15600" width="5.7109375" style="1" bestFit="1" customWidth="1"/>
    <col min="15601" max="15601" width="10.28515625" style="1" bestFit="1" customWidth="1"/>
    <col min="15602" max="15602" width="8.140625" style="1" bestFit="1" customWidth="1"/>
    <col min="15603" max="15603" width="8.85546875" style="1" bestFit="1" customWidth="1"/>
    <col min="15604" max="15604" width="8.5703125" style="1" bestFit="1" customWidth="1"/>
    <col min="15605" max="15606" width="11" style="1" bestFit="1" customWidth="1"/>
    <col min="15607" max="15607" width="8" style="1" bestFit="1" customWidth="1"/>
    <col min="15608" max="15609" width="10" style="1" customWidth="1"/>
    <col min="15610" max="15611" width="6" style="1" bestFit="1" customWidth="1"/>
    <col min="15612" max="15613" width="9.140625" style="1"/>
    <col min="15614" max="15614" width="9.85546875" style="1" bestFit="1" customWidth="1"/>
    <col min="15615" max="15843" width="9.140625" style="1"/>
    <col min="15844" max="15844" width="4.85546875" style="1" customWidth="1"/>
    <col min="15845" max="15845" width="21.5703125" style="1" bestFit="1" customWidth="1"/>
    <col min="15846" max="15846" width="15.85546875" style="1" bestFit="1" customWidth="1"/>
    <col min="15847" max="15847" width="5.85546875" style="1" customWidth="1"/>
    <col min="15848" max="15849" width="8" style="1" bestFit="1" customWidth="1"/>
    <col min="15850" max="15856" width="5.7109375" style="1" bestFit="1" customWidth="1"/>
    <col min="15857" max="15857" width="10.28515625" style="1" bestFit="1" customWidth="1"/>
    <col min="15858" max="15858" width="8.140625" style="1" bestFit="1" customWidth="1"/>
    <col min="15859" max="15859" width="8.85546875" style="1" bestFit="1" customWidth="1"/>
    <col min="15860" max="15860" width="8.5703125" style="1" bestFit="1" customWidth="1"/>
    <col min="15861" max="15862" width="11" style="1" bestFit="1" customWidth="1"/>
    <col min="15863" max="15863" width="8" style="1" bestFit="1" customWidth="1"/>
    <col min="15864" max="15865" width="10" style="1" customWidth="1"/>
    <col min="15866" max="15867" width="6" style="1" bestFit="1" customWidth="1"/>
    <col min="15868" max="15869" width="9.140625" style="1"/>
    <col min="15870" max="15870" width="9.85546875" style="1" bestFit="1" customWidth="1"/>
    <col min="15871" max="16099" width="9.140625" style="1"/>
    <col min="16100" max="16100" width="4.85546875" style="1" customWidth="1"/>
    <col min="16101" max="16101" width="21.5703125" style="1" bestFit="1" customWidth="1"/>
    <col min="16102" max="16102" width="15.85546875" style="1" bestFit="1" customWidth="1"/>
    <col min="16103" max="16103" width="5.85546875" style="1" customWidth="1"/>
    <col min="16104" max="16105" width="8" style="1" bestFit="1" customWidth="1"/>
    <col min="16106" max="16112" width="5.7109375" style="1" bestFit="1" customWidth="1"/>
    <col min="16113" max="16113" width="10.28515625" style="1" bestFit="1" customWidth="1"/>
    <col min="16114" max="16114" width="8.140625" style="1" bestFit="1" customWidth="1"/>
    <col min="16115" max="16115" width="8.85546875" style="1" bestFit="1" customWidth="1"/>
    <col min="16116" max="16116" width="8.5703125" style="1" bestFit="1" customWidth="1"/>
    <col min="16117" max="16118" width="11" style="1" bestFit="1" customWidth="1"/>
    <col min="16119" max="16119" width="8" style="1" bestFit="1" customWidth="1"/>
    <col min="16120" max="16121" width="10" style="1" customWidth="1"/>
    <col min="16122" max="16123" width="6" style="1" bestFit="1" customWidth="1"/>
    <col min="16124" max="16125" width="9.140625" style="1"/>
    <col min="16126" max="16126" width="9.85546875" style="1" bestFit="1" customWidth="1"/>
    <col min="16127" max="16384" width="9.140625" style="1"/>
  </cols>
  <sheetData>
    <row r="1" spans="1:25" s="2" customFormat="1" ht="25.15" customHeight="1" x14ac:dyDescent="0.3">
      <c r="A1" s="43" t="s">
        <v>37</v>
      </c>
      <c r="B1" s="44"/>
      <c r="C1" s="45"/>
      <c r="D1" s="49" t="s">
        <v>10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U1" s="11"/>
      <c r="V1" s="29" t="s">
        <v>28</v>
      </c>
      <c r="W1" s="29"/>
      <c r="X1" s="29"/>
      <c r="Y1" s="29"/>
    </row>
    <row r="2" spans="1:25" s="2" customFormat="1" ht="46.5" customHeight="1" x14ac:dyDescent="0.3">
      <c r="A2" s="46" t="s">
        <v>39</v>
      </c>
      <c r="B2" s="47"/>
      <c r="C2" s="48"/>
      <c r="D2" s="51" t="s">
        <v>106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V2" s="59" t="s">
        <v>101</v>
      </c>
      <c r="W2" s="59"/>
      <c r="X2" s="59"/>
      <c r="Y2" s="59"/>
    </row>
    <row r="3" spans="1:25" s="2" customFormat="1" ht="18" x14ac:dyDescent="0.3">
      <c r="A3" s="46" t="s">
        <v>40</v>
      </c>
      <c r="B3" s="47"/>
      <c r="C3" s="48"/>
      <c r="D3" s="30" t="s">
        <v>11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U3" s="10"/>
      <c r="V3" s="71" t="s">
        <v>108</v>
      </c>
      <c r="W3" s="71"/>
      <c r="X3" s="72"/>
      <c r="Y3" s="72"/>
    </row>
    <row r="4" spans="1:25" s="2" customFormat="1" ht="25.15" customHeight="1" thickBot="1" x14ac:dyDescent="0.35">
      <c r="A4" s="56" t="s">
        <v>41</v>
      </c>
      <c r="B4" s="57"/>
      <c r="C4" s="58"/>
      <c r="D4" s="60" t="s">
        <v>102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2"/>
      <c r="V4" s="62"/>
      <c r="W4" s="62"/>
      <c r="X4" s="63"/>
      <c r="Y4" s="63"/>
    </row>
    <row r="5" spans="1:25" s="2" customFormat="1" ht="25.15" customHeight="1" thickBot="1" x14ac:dyDescent="0.35">
      <c r="A5" s="3"/>
      <c r="D5" s="70" t="s">
        <v>27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4"/>
      <c r="U5" s="4"/>
      <c r="V5" s="4"/>
      <c r="W5" s="14"/>
      <c r="X5" s="4"/>
      <c r="Y5" s="4"/>
    </row>
    <row r="6" spans="1:25" ht="33" customHeight="1" thickBot="1" x14ac:dyDescent="0.35">
      <c r="A6" s="73" t="s">
        <v>38</v>
      </c>
      <c r="B6" s="73" t="s">
        <v>0</v>
      </c>
      <c r="C6" s="73" t="s">
        <v>1</v>
      </c>
      <c r="D6" s="73" t="s">
        <v>2</v>
      </c>
      <c r="E6" s="73" t="s">
        <v>3</v>
      </c>
      <c r="F6" s="40" t="s">
        <v>4</v>
      </c>
      <c r="G6" s="40" t="s">
        <v>42</v>
      </c>
      <c r="H6" s="67" t="s">
        <v>12</v>
      </c>
      <c r="I6" s="68"/>
      <c r="J6" s="68"/>
      <c r="K6" s="68"/>
      <c r="L6" s="68"/>
      <c r="M6" s="68"/>
      <c r="N6" s="68"/>
      <c r="O6" s="69"/>
      <c r="P6" s="36" t="s">
        <v>13</v>
      </c>
      <c r="Q6" s="37"/>
      <c r="R6" s="37"/>
      <c r="S6" s="37"/>
      <c r="T6" s="37"/>
      <c r="U6" s="37"/>
      <c r="V6" s="37"/>
      <c r="W6" s="38"/>
      <c r="X6" s="53" t="s">
        <v>26</v>
      </c>
      <c r="Y6" s="64" t="s">
        <v>9</v>
      </c>
    </row>
    <row r="7" spans="1:25" ht="195.75" customHeight="1" thickBot="1" x14ac:dyDescent="0.35">
      <c r="A7" s="74"/>
      <c r="B7" s="74"/>
      <c r="C7" s="74"/>
      <c r="D7" s="74"/>
      <c r="E7" s="74"/>
      <c r="F7" s="41"/>
      <c r="G7" s="41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32" t="s">
        <v>35</v>
      </c>
      <c r="Q7" s="32" t="s">
        <v>36</v>
      </c>
      <c r="R7" s="32" t="s">
        <v>20</v>
      </c>
      <c r="S7" s="32" t="s">
        <v>21</v>
      </c>
      <c r="T7" s="32" t="s">
        <v>22</v>
      </c>
      <c r="U7" s="32" t="s">
        <v>23</v>
      </c>
      <c r="V7" s="32" t="s">
        <v>24</v>
      </c>
      <c r="W7" s="34" t="s">
        <v>25</v>
      </c>
      <c r="X7" s="54"/>
      <c r="Y7" s="65"/>
    </row>
    <row r="8" spans="1:25" ht="28.5" customHeight="1" thickBot="1" x14ac:dyDescent="0.35">
      <c r="A8" s="75"/>
      <c r="B8" s="75"/>
      <c r="C8" s="75"/>
      <c r="D8" s="75"/>
      <c r="E8" s="75"/>
      <c r="F8" s="42"/>
      <c r="G8" s="42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33"/>
      <c r="Q8" s="39"/>
      <c r="R8" s="33"/>
      <c r="S8" s="33"/>
      <c r="T8" s="33"/>
      <c r="U8" s="33"/>
      <c r="V8" s="33"/>
      <c r="W8" s="35"/>
      <c r="X8" s="55"/>
      <c r="Y8" s="66"/>
    </row>
    <row r="9" spans="1:25" ht="19.899999999999999" customHeight="1" x14ac:dyDescent="0.3">
      <c r="A9" s="16">
        <v>49</v>
      </c>
      <c r="B9" s="16" t="s">
        <v>103</v>
      </c>
      <c r="C9" s="16" t="s">
        <v>103</v>
      </c>
      <c r="D9" s="16" t="s">
        <v>103</v>
      </c>
      <c r="E9" s="16" t="s">
        <v>50</v>
      </c>
      <c r="F9" s="17">
        <v>29701</v>
      </c>
      <c r="G9" s="21">
        <v>1</v>
      </c>
      <c r="H9" s="9">
        <v>81</v>
      </c>
      <c r="I9" s="9">
        <v>710</v>
      </c>
      <c r="J9" s="9">
        <v>0</v>
      </c>
      <c r="K9" s="9">
        <v>0</v>
      </c>
      <c r="L9" s="9">
        <v>3</v>
      </c>
      <c r="M9" s="9">
        <v>0</v>
      </c>
      <c r="N9" s="9">
        <v>0</v>
      </c>
      <c r="O9" s="18">
        <f t="shared" ref="O9:O40" si="0">(DATE(2021,8,17)-F9)/365</f>
        <v>40.339726027397262</v>
      </c>
      <c r="P9" s="12">
        <f t="shared" ref="P9:P22" si="1">H9*17</f>
        <v>1377</v>
      </c>
      <c r="Q9" s="12">
        <f t="shared" ref="Q9:Q22" si="2">I9</f>
        <v>710</v>
      </c>
      <c r="R9" s="12">
        <f t="shared" ref="R9:R22" si="3">IF(J9=0,0,IF(J9=3,20,IF(J9=4,30,IF(J9=5,40,IF(J9=6,50,IF(J9=7,60,IF(J9=8,70,IF(J9=9,80,IF(J9=10,90)))))))))</f>
        <v>0</v>
      </c>
      <c r="S9" s="12">
        <f t="shared" ref="S9:S22" si="4">IF(K9=3,15,IF(K9=0,0))</f>
        <v>0</v>
      </c>
      <c r="T9" s="12">
        <f t="shared" ref="T9:T22" si="5">IF(L9=0,0,IF(L9=1,5,IF(L9=2,10,IF(L9&gt;=3,(L9-1)*10))))</f>
        <v>20</v>
      </c>
      <c r="U9" s="12">
        <f t="shared" ref="U9:U22" si="6">M9*10</f>
        <v>0</v>
      </c>
      <c r="V9" s="12">
        <f t="shared" ref="V9:V22" si="7">IF(N9&lt;50,0,IF(N9&lt;=59,10,IF(N9&lt;=66,12,IF(N9&lt;=69,15,IF(N9&gt;=70,17)))))</f>
        <v>0</v>
      </c>
      <c r="W9" s="12">
        <f t="shared" ref="W9:W22" si="8">IF(O9=0,0,IF(O9&lt;=50,10,20))</f>
        <v>10</v>
      </c>
      <c r="X9" s="23">
        <f t="shared" ref="X9:X22" si="9">P9+R9+S9+T9+U9+V9+W9+Q9</f>
        <v>2117</v>
      </c>
      <c r="Y9" s="24">
        <v>1</v>
      </c>
    </row>
    <row r="10" spans="1:25" ht="19.899999999999999" customHeight="1" x14ac:dyDescent="0.3">
      <c r="A10" s="16">
        <v>153</v>
      </c>
      <c r="B10" s="16" t="s">
        <v>103</v>
      </c>
      <c r="C10" s="16" t="s">
        <v>103</v>
      </c>
      <c r="D10" s="16" t="s">
        <v>103</v>
      </c>
      <c r="E10" s="16" t="s">
        <v>67</v>
      </c>
      <c r="F10" s="17">
        <v>25963</v>
      </c>
      <c r="G10" s="21">
        <v>3</v>
      </c>
      <c r="H10" s="9">
        <v>71</v>
      </c>
      <c r="I10" s="9">
        <v>462</v>
      </c>
      <c r="J10" s="9">
        <v>4</v>
      </c>
      <c r="K10" s="9">
        <v>0</v>
      </c>
      <c r="L10" s="9">
        <v>0</v>
      </c>
      <c r="M10" s="9">
        <v>0</v>
      </c>
      <c r="N10" s="9">
        <v>0</v>
      </c>
      <c r="O10" s="18">
        <f t="shared" si="0"/>
        <v>50.580821917808223</v>
      </c>
      <c r="P10" s="12">
        <f t="shared" si="1"/>
        <v>1207</v>
      </c>
      <c r="Q10" s="12">
        <f t="shared" si="2"/>
        <v>462</v>
      </c>
      <c r="R10" s="12">
        <f t="shared" si="3"/>
        <v>30</v>
      </c>
      <c r="S10" s="12">
        <f t="shared" si="4"/>
        <v>0</v>
      </c>
      <c r="T10" s="12">
        <f t="shared" si="5"/>
        <v>0</v>
      </c>
      <c r="U10" s="12">
        <f t="shared" si="6"/>
        <v>0</v>
      </c>
      <c r="V10" s="12">
        <f t="shared" si="7"/>
        <v>0</v>
      </c>
      <c r="W10" s="12">
        <f t="shared" si="8"/>
        <v>20</v>
      </c>
      <c r="X10" s="23">
        <f t="shared" si="9"/>
        <v>1719</v>
      </c>
      <c r="Y10" s="24">
        <v>2</v>
      </c>
    </row>
    <row r="11" spans="1:25" ht="19.899999999999999" customHeight="1" x14ac:dyDescent="0.3">
      <c r="A11" s="16">
        <v>150</v>
      </c>
      <c r="B11" s="16" t="s">
        <v>103</v>
      </c>
      <c r="C11" s="16" t="s">
        <v>103</v>
      </c>
      <c r="D11" s="16" t="s">
        <v>103</v>
      </c>
      <c r="E11" s="16" t="s">
        <v>66</v>
      </c>
      <c r="F11" s="17">
        <v>24767</v>
      </c>
      <c r="G11" s="21">
        <v>3</v>
      </c>
      <c r="H11" s="9">
        <v>72</v>
      </c>
      <c r="I11" s="9">
        <v>468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18">
        <f t="shared" si="0"/>
        <v>53.857534246575341</v>
      </c>
      <c r="P11" s="12">
        <f t="shared" si="1"/>
        <v>1224</v>
      </c>
      <c r="Q11" s="12">
        <f t="shared" si="2"/>
        <v>468</v>
      </c>
      <c r="R11" s="12">
        <f t="shared" si="3"/>
        <v>0</v>
      </c>
      <c r="S11" s="12">
        <f t="shared" si="4"/>
        <v>0</v>
      </c>
      <c r="T11" s="12">
        <f t="shared" si="5"/>
        <v>5</v>
      </c>
      <c r="U11" s="12">
        <f t="shared" si="6"/>
        <v>0</v>
      </c>
      <c r="V11" s="12">
        <f t="shared" si="7"/>
        <v>0</v>
      </c>
      <c r="W11" s="12">
        <f t="shared" si="8"/>
        <v>20</v>
      </c>
      <c r="X11" s="23">
        <f t="shared" si="9"/>
        <v>1717</v>
      </c>
      <c r="Y11" s="25">
        <v>3</v>
      </c>
    </row>
    <row r="12" spans="1:25" ht="19.899999999999999" customHeight="1" x14ac:dyDescent="0.3">
      <c r="A12" s="16">
        <v>37</v>
      </c>
      <c r="B12" s="16" t="s">
        <v>103</v>
      </c>
      <c r="C12" s="16" t="s">
        <v>103</v>
      </c>
      <c r="D12" s="16" t="s">
        <v>103</v>
      </c>
      <c r="E12" s="16" t="s">
        <v>46</v>
      </c>
      <c r="F12" s="17">
        <v>27513</v>
      </c>
      <c r="G12" s="21">
        <v>2</v>
      </c>
      <c r="H12" s="9">
        <v>63</v>
      </c>
      <c r="I12" s="9">
        <v>572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8">
        <f t="shared" si="0"/>
        <v>46.334246575342469</v>
      </c>
      <c r="P12" s="12">
        <f t="shared" si="1"/>
        <v>1071</v>
      </c>
      <c r="Q12" s="12">
        <f t="shared" si="2"/>
        <v>572</v>
      </c>
      <c r="R12" s="12">
        <f t="shared" si="3"/>
        <v>0</v>
      </c>
      <c r="S12" s="12">
        <f t="shared" si="4"/>
        <v>0</v>
      </c>
      <c r="T12" s="12">
        <f t="shared" si="5"/>
        <v>0</v>
      </c>
      <c r="U12" s="12">
        <f t="shared" si="6"/>
        <v>0</v>
      </c>
      <c r="V12" s="12">
        <f t="shared" si="7"/>
        <v>0</v>
      </c>
      <c r="W12" s="12">
        <f t="shared" si="8"/>
        <v>10</v>
      </c>
      <c r="X12" s="23">
        <f t="shared" si="9"/>
        <v>1653</v>
      </c>
      <c r="Y12" s="24">
        <v>4</v>
      </c>
    </row>
    <row r="13" spans="1:25" ht="19.899999999999999" customHeight="1" x14ac:dyDescent="0.3">
      <c r="A13" s="16">
        <v>254</v>
      </c>
      <c r="B13" s="16" t="s">
        <v>103</v>
      </c>
      <c r="C13" s="16" t="s">
        <v>103</v>
      </c>
      <c r="D13" s="16" t="s">
        <v>103</v>
      </c>
      <c r="E13" s="16" t="s">
        <v>86</v>
      </c>
      <c r="F13" s="17">
        <v>31590</v>
      </c>
      <c r="G13" s="21">
        <v>3</v>
      </c>
      <c r="H13" s="9">
        <v>65</v>
      </c>
      <c r="I13" s="9">
        <v>482</v>
      </c>
      <c r="J13" s="9">
        <v>0</v>
      </c>
      <c r="K13" s="9">
        <v>0</v>
      </c>
      <c r="L13" s="9">
        <v>1</v>
      </c>
      <c r="M13" s="9">
        <v>0</v>
      </c>
      <c r="N13" s="9">
        <v>0</v>
      </c>
      <c r="O13" s="18">
        <f t="shared" si="0"/>
        <v>35.164383561643838</v>
      </c>
      <c r="P13" s="12">
        <f t="shared" si="1"/>
        <v>1105</v>
      </c>
      <c r="Q13" s="12">
        <f t="shared" si="2"/>
        <v>482</v>
      </c>
      <c r="R13" s="12">
        <f t="shared" si="3"/>
        <v>0</v>
      </c>
      <c r="S13" s="12">
        <f t="shared" si="4"/>
        <v>0</v>
      </c>
      <c r="T13" s="12">
        <f t="shared" si="5"/>
        <v>5</v>
      </c>
      <c r="U13" s="12">
        <f t="shared" si="6"/>
        <v>0</v>
      </c>
      <c r="V13" s="12">
        <f t="shared" si="7"/>
        <v>0</v>
      </c>
      <c r="W13" s="12">
        <f t="shared" si="8"/>
        <v>10</v>
      </c>
      <c r="X13" s="23">
        <f t="shared" si="9"/>
        <v>1602</v>
      </c>
      <c r="Y13" s="24">
        <v>5</v>
      </c>
    </row>
    <row r="14" spans="1:25" ht="19.899999999999999" customHeight="1" x14ac:dyDescent="0.3">
      <c r="A14" s="16">
        <v>91</v>
      </c>
      <c r="B14" s="16" t="s">
        <v>103</v>
      </c>
      <c r="C14" s="16" t="s">
        <v>103</v>
      </c>
      <c r="D14" s="16" t="s">
        <v>103</v>
      </c>
      <c r="E14" s="16" t="s">
        <v>55</v>
      </c>
      <c r="F14" s="17">
        <v>22404</v>
      </c>
      <c r="G14" s="21">
        <v>3</v>
      </c>
      <c r="H14" s="9">
        <v>63</v>
      </c>
      <c r="I14" s="9">
        <v>472</v>
      </c>
      <c r="J14" s="9">
        <v>0</v>
      </c>
      <c r="K14" s="9">
        <v>3</v>
      </c>
      <c r="L14" s="9">
        <v>0</v>
      </c>
      <c r="M14" s="9">
        <v>0</v>
      </c>
      <c r="N14" s="9">
        <v>0</v>
      </c>
      <c r="O14" s="18">
        <f t="shared" si="0"/>
        <v>60.331506849315069</v>
      </c>
      <c r="P14" s="12">
        <f t="shared" si="1"/>
        <v>1071</v>
      </c>
      <c r="Q14" s="12">
        <f t="shared" si="2"/>
        <v>472</v>
      </c>
      <c r="R14" s="12">
        <f t="shared" si="3"/>
        <v>0</v>
      </c>
      <c r="S14" s="12">
        <f t="shared" si="4"/>
        <v>15</v>
      </c>
      <c r="T14" s="12">
        <f t="shared" si="5"/>
        <v>0</v>
      </c>
      <c r="U14" s="12">
        <f t="shared" si="6"/>
        <v>0</v>
      </c>
      <c r="V14" s="12">
        <f t="shared" si="7"/>
        <v>0</v>
      </c>
      <c r="W14" s="12">
        <f t="shared" si="8"/>
        <v>20</v>
      </c>
      <c r="X14" s="23">
        <f t="shared" si="9"/>
        <v>1578</v>
      </c>
      <c r="Y14" s="25">
        <v>6</v>
      </c>
    </row>
    <row r="15" spans="1:25" ht="19.899999999999999" customHeight="1" x14ac:dyDescent="0.3">
      <c r="A15" s="16">
        <v>86</v>
      </c>
      <c r="B15" s="16" t="s">
        <v>103</v>
      </c>
      <c r="C15" s="16" t="s">
        <v>103</v>
      </c>
      <c r="D15" s="16" t="s">
        <v>103</v>
      </c>
      <c r="E15" s="16" t="s">
        <v>54</v>
      </c>
      <c r="F15" s="17">
        <v>25284</v>
      </c>
      <c r="G15" s="21">
        <v>3</v>
      </c>
      <c r="H15" s="9">
        <v>62</v>
      </c>
      <c r="I15" s="9">
        <v>472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52.441095890410956</v>
      </c>
      <c r="P15" s="12">
        <f t="shared" si="1"/>
        <v>1054</v>
      </c>
      <c r="Q15" s="12">
        <f t="shared" si="2"/>
        <v>472</v>
      </c>
      <c r="R15" s="12">
        <f t="shared" si="3"/>
        <v>0</v>
      </c>
      <c r="S15" s="12">
        <f t="shared" si="4"/>
        <v>0</v>
      </c>
      <c r="T15" s="12">
        <f t="shared" si="5"/>
        <v>0</v>
      </c>
      <c r="U15" s="12">
        <f t="shared" si="6"/>
        <v>0</v>
      </c>
      <c r="V15" s="12">
        <f t="shared" si="7"/>
        <v>0</v>
      </c>
      <c r="W15" s="12">
        <f t="shared" si="8"/>
        <v>20</v>
      </c>
      <c r="X15" s="23">
        <f t="shared" si="9"/>
        <v>1546</v>
      </c>
      <c r="Y15" s="24">
        <v>7</v>
      </c>
    </row>
    <row r="16" spans="1:25" ht="19.899999999999999" customHeight="1" x14ac:dyDescent="0.3">
      <c r="A16" s="16">
        <v>203</v>
      </c>
      <c r="B16" s="16" t="s">
        <v>103</v>
      </c>
      <c r="C16" s="16" t="s">
        <v>103</v>
      </c>
      <c r="D16" s="16" t="s">
        <v>103</v>
      </c>
      <c r="E16" s="16" t="s">
        <v>78</v>
      </c>
      <c r="F16" s="17">
        <v>23023</v>
      </c>
      <c r="G16" s="21">
        <v>3</v>
      </c>
      <c r="H16" s="9">
        <v>69</v>
      </c>
      <c r="I16" s="9">
        <v>340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8">
        <f t="shared" si="0"/>
        <v>58.635616438356166</v>
      </c>
      <c r="P16" s="12">
        <f t="shared" si="1"/>
        <v>1173</v>
      </c>
      <c r="Q16" s="12">
        <f t="shared" si="2"/>
        <v>340</v>
      </c>
      <c r="R16" s="12">
        <f t="shared" si="3"/>
        <v>0</v>
      </c>
      <c r="S16" s="12">
        <f t="shared" si="4"/>
        <v>0</v>
      </c>
      <c r="T16" s="12">
        <f t="shared" si="5"/>
        <v>0</v>
      </c>
      <c r="U16" s="12">
        <f t="shared" si="6"/>
        <v>0</v>
      </c>
      <c r="V16" s="12">
        <f t="shared" si="7"/>
        <v>0</v>
      </c>
      <c r="W16" s="12">
        <f t="shared" si="8"/>
        <v>20</v>
      </c>
      <c r="X16" s="23">
        <f t="shared" si="9"/>
        <v>1533</v>
      </c>
      <c r="Y16" s="24">
        <v>8</v>
      </c>
    </row>
    <row r="17" spans="1:25" ht="19.5" customHeight="1" x14ac:dyDescent="0.3">
      <c r="A17" s="16">
        <v>131</v>
      </c>
      <c r="B17" s="16" t="s">
        <v>103</v>
      </c>
      <c r="C17" s="16" t="s">
        <v>103</v>
      </c>
      <c r="D17" s="16" t="s">
        <v>103</v>
      </c>
      <c r="E17" s="16" t="s">
        <v>62</v>
      </c>
      <c r="F17" s="17">
        <v>22112</v>
      </c>
      <c r="G17" s="21">
        <v>3</v>
      </c>
      <c r="H17" s="9">
        <v>62</v>
      </c>
      <c r="I17" s="9">
        <v>444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8">
        <f t="shared" si="0"/>
        <v>61.131506849315066</v>
      </c>
      <c r="P17" s="12">
        <f t="shared" si="1"/>
        <v>1054</v>
      </c>
      <c r="Q17" s="12">
        <f t="shared" si="2"/>
        <v>444</v>
      </c>
      <c r="R17" s="12">
        <f t="shared" si="3"/>
        <v>0</v>
      </c>
      <c r="S17" s="12">
        <f t="shared" si="4"/>
        <v>0</v>
      </c>
      <c r="T17" s="12">
        <f t="shared" si="5"/>
        <v>0</v>
      </c>
      <c r="U17" s="12">
        <f t="shared" si="6"/>
        <v>0</v>
      </c>
      <c r="V17" s="12">
        <f t="shared" si="7"/>
        <v>0</v>
      </c>
      <c r="W17" s="12">
        <f t="shared" si="8"/>
        <v>20</v>
      </c>
      <c r="X17" s="23">
        <f t="shared" si="9"/>
        <v>1518</v>
      </c>
      <c r="Y17" s="25">
        <v>9</v>
      </c>
    </row>
    <row r="18" spans="1:25" ht="19.899999999999999" customHeight="1" x14ac:dyDescent="0.3">
      <c r="A18" s="16">
        <v>47</v>
      </c>
      <c r="B18" s="16" t="s">
        <v>103</v>
      </c>
      <c r="C18" s="16" t="s">
        <v>103</v>
      </c>
      <c r="D18" s="16" t="s">
        <v>103</v>
      </c>
      <c r="E18" s="16" t="s">
        <v>48</v>
      </c>
      <c r="F18" s="17">
        <v>27415</v>
      </c>
      <c r="G18" s="21">
        <v>3</v>
      </c>
      <c r="H18" s="9">
        <v>63</v>
      </c>
      <c r="I18" s="9">
        <v>380</v>
      </c>
      <c r="J18" s="9">
        <v>4</v>
      </c>
      <c r="K18" s="9">
        <v>0</v>
      </c>
      <c r="L18" s="9">
        <v>1</v>
      </c>
      <c r="M18" s="9">
        <v>0</v>
      </c>
      <c r="N18" s="9">
        <v>0</v>
      </c>
      <c r="O18" s="18">
        <f t="shared" si="0"/>
        <v>46.602739726027394</v>
      </c>
      <c r="P18" s="12">
        <f t="shared" si="1"/>
        <v>1071</v>
      </c>
      <c r="Q18" s="12">
        <f t="shared" si="2"/>
        <v>380</v>
      </c>
      <c r="R18" s="12">
        <f t="shared" si="3"/>
        <v>30</v>
      </c>
      <c r="S18" s="12">
        <f t="shared" si="4"/>
        <v>0</v>
      </c>
      <c r="T18" s="12">
        <f t="shared" si="5"/>
        <v>5</v>
      </c>
      <c r="U18" s="12">
        <f t="shared" si="6"/>
        <v>0</v>
      </c>
      <c r="V18" s="12">
        <f t="shared" si="7"/>
        <v>0</v>
      </c>
      <c r="W18" s="12">
        <f t="shared" si="8"/>
        <v>10</v>
      </c>
      <c r="X18" s="23">
        <f t="shared" si="9"/>
        <v>1496</v>
      </c>
      <c r="Y18" s="24">
        <v>10</v>
      </c>
    </row>
    <row r="19" spans="1:25" ht="19.899999999999999" customHeight="1" x14ac:dyDescent="0.3">
      <c r="A19" s="16">
        <v>191</v>
      </c>
      <c r="B19" s="16" t="s">
        <v>103</v>
      </c>
      <c r="C19" s="16" t="s">
        <v>103</v>
      </c>
      <c r="D19" s="16" t="s">
        <v>103</v>
      </c>
      <c r="E19" s="16" t="s">
        <v>76</v>
      </c>
      <c r="F19" s="17">
        <v>31499</v>
      </c>
      <c r="G19" s="21">
        <v>3</v>
      </c>
      <c r="H19" s="9">
        <v>47</v>
      </c>
      <c r="I19" s="9">
        <v>600</v>
      </c>
      <c r="J19" s="9">
        <v>0</v>
      </c>
      <c r="K19" s="9">
        <v>3</v>
      </c>
      <c r="L19" s="9">
        <v>3</v>
      </c>
      <c r="M19" s="9">
        <v>3</v>
      </c>
      <c r="N19" s="9">
        <v>0</v>
      </c>
      <c r="O19" s="18">
        <f t="shared" si="0"/>
        <v>35.413698630136984</v>
      </c>
      <c r="P19" s="12">
        <f t="shared" si="1"/>
        <v>799</v>
      </c>
      <c r="Q19" s="12">
        <f t="shared" si="2"/>
        <v>600</v>
      </c>
      <c r="R19" s="12">
        <f t="shared" si="3"/>
        <v>0</v>
      </c>
      <c r="S19" s="12">
        <f t="shared" si="4"/>
        <v>15</v>
      </c>
      <c r="T19" s="12">
        <f t="shared" si="5"/>
        <v>20</v>
      </c>
      <c r="U19" s="12">
        <f t="shared" si="6"/>
        <v>30</v>
      </c>
      <c r="V19" s="12">
        <f t="shared" si="7"/>
        <v>0</v>
      </c>
      <c r="W19" s="12">
        <f t="shared" si="8"/>
        <v>10</v>
      </c>
      <c r="X19" s="23">
        <f t="shared" si="9"/>
        <v>1474</v>
      </c>
      <c r="Y19" s="24">
        <v>11</v>
      </c>
    </row>
    <row r="20" spans="1:25" ht="19.899999999999999" customHeight="1" x14ac:dyDescent="0.3">
      <c r="A20" s="16">
        <v>242</v>
      </c>
      <c r="B20" s="16" t="s">
        <v>103</v>
      </c>
      <c r="C20" s="16" t="s">
        <v>103</v>
      </c>
      <c r="D20" s="16" t="s">
        <v>103</v>
      </c>
      <c r="E20" s="16" t="s">
        <v>82</v>
      </c>
      <c r="F20" s="17">
        <v>24867</v>
      </c>
      <c r="G20" s="21">
        <v>3</v>
      </c>
      <c r="H20" s="9">
        <v>57</v>
      </c>
      <c r="I20" s="9">
        <v>482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53.583561643835615</v>
      </c>
      <c r="P20" s="12">
        <f t="shared" si="1"/>
        <v>969</v>
      </c>
      <c r="Q20" s="12">
        <f t="shared" si="2"/>
        <v>482</v>
      </c>
      <c r="R20" s="12">
        <f t="shared" si="3"/>
        <v>0</v>
      </c>
      <c r="S20" s="12">
        <f t="shared" si="4"/>
        <v>0</v>
      </c>
      <c r="T20" s="12">
        <f t="shared" si="5"/>
        <v>0</v>
      </c>
      <c r="U20" s="12">
        <f t="shared" si="6"/>
        <v>0</v>
      </c>
      <c r="V20" s="12">
        <f t="shared" si="7"/>
        <v>0</v>
      </c>
      <c r="W20" s="12">
        <f t="shared" si="8"/>
        <v>20</v>
      </c>
      <c r="X20" s="23">
        <f t="shared" si="9"/>
        <v>1471</v>
      </c>
      <c r="Y20" s="25">
        <v>12</v>
      </c>
    </row>
    <row r="21" spans="1:25" ht="19.899999999999999" customHeight="1" x14ac:dyDescent="0.3">
      <c r="A21" s="16">
        <v>56</v>
      </c>
      <c r="B21" s="16" t="s">
        <v>103</v>
      </c>
      <c r="C21" s="16" t="s">
        <v>103</v>
      </c>
      <c r="D21" s="16" t="s">
        <v>103</v>
      </c>
      <c r="E21" s="16" t="s">
        <v>51</v>
      </c>
      <c r="F21" s="17">
        <v>30560</v>
      </c>
      <c r="G21" s="21">
        <v>3</v>
      </c>
      <c r="H21" s="9">
        <v>59</v>
      </c>
      <c r="I21" s="9">
        <v>413</v>
      </c>
      <c r="J21" s="9">
        <v>0</v>
      </c>
      <c r="K21" s="9">
        <v>0</v>
      </c>
      <c r="L21" s="9">
        <v>2</v>
      </c>
      <c r="M21" s="9">
        <v>0</v>
      </c>
      <c r="N21" s="9">
        <v>0</v>
      </c>
      <c r="O21" s="18">
        <f t="shared" si="0"/>
        <v>37.986301369863014</v>
      </c>
      <c r="P21" s="12">
        <f t="shared" si="1"/>
        <v>1003</v>
      </c>
      <c r="Q21" s="12">
        <f t="shared" si="2"/>
        <v>413</v>
      </c>
      <c r="R21" s="12">
        <f t="shared" si="3"/>
        <v>0</v>
      </c>
      <c r="S21" s="12">
        <f t="shared" si="4"/>
        <v>0</v>
      </c>
      <c r="T21" s="12">
        <f t="shared" si="5"/>
        <v>10</v>
      </c>
      <c r="U21" s="12">
        <f t="shared" si="6"/>
        <v>0</v>
      </c>
      <c r="V21" s="12">
        <f t="shared" si="7"/>
        <v>0</v>
      </c>
      <c r="W21" s="12">
        <f t="shared" si="8"/>
        <v>10</v>
      </c>
      <c r="X21" s="23">
        <f t="shared" si="9"/>
        <v>1436</v>
      </c>
      <c r="Y21" s="24">
        <v>13</v>
      </c>
    </row>
    <row r="22" spans="1:25" ht="19.899999999999999" customHeight="1" x14ac:dyDescent="0.3">
      <c r="A22" s="16">
        <v>13</v>
      </c>
      <c r="B22" s="16" t="s">
        <v>103</v>
      </c>
      <c r="C22" s="16" t="s">
        <v>103</v>
      </c>
      <c r="D22" s="16" t="s">
        <v>103</v>
      </c>
      <c r="E22" s="16" t="s">
        <v>44</v>
      </c>
      <c r="F22" s="17">
        <v>25658</v>
      </c>
      <c r="G22" s="21">
        <v>3</v>
      </c>
      <c r="H22" s="9">
        <v>53</v>
      </c>
      <c r="I22" s="9">
        <v>512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51.416438356164385</v>
      </c>
      <c r="P22" s="12">
        <f t="shared" si="1"/>
        <v>901</v>
      </c>
      <c r="Q22" s="12">
        <f t="shared" si="2"/>
        <v>512</v>
      </c>
      <c r="R22" s="12">
        <f t="shared" si="3"/>
        <v>0</v>
      </c>
      <c r="S22" s="12">
        <f t="shared" si="4"/>
        <v>0</v>
      </c>
      <c r="T22" s="12">
        <f t="shared" si="5"/>
        <v>0</v>
      </c>
      <c r="U22" s="12">
        <f t="shared" si="6"/>
        <v>0</v>
      </c>
      <c r="V22" s="12">
        <f t="shared" si="7"/>
        <v>0</v>
      </c>
      <c r="W22" s="12">
        <f t="shared" si="8"/>
        <v>20</v>
      </c>
      <c r="X22" s="23">
        <f t="shared" si="9"/>
        <v>1433</v>
      </c>
      <c r="Y22" s="24">
        <v>14</v>
      </c>
    </row>
    <row r="23" spans="1:25" ht="19.899999999999999" customHeight="1" x14ac:dyDescent="0.3">
      <c r="A23" s="16">
        <v>269</v>
      </c>
      <c r="B23" s="16" t="s">
        <v>103</v>
      </c>
      <c r="C23" s="16" t="s">
        <v>103</v>
      </c>
      <c r="D23" s="16" t="s">
        <v>103</v>
      </c>
      <c r="E23" s="16" t="s">
        <v>89</v>
      </c>
      <c r="F23" s="17">
        <v>27406</v>
      </c>
      <c r="G23" s="21">
        <v>3</v>
      </c>
      <c r="H23" s="9">
        <v>56</v>
      </c>
      <c r="I23" s="9">
        <v>432</v>
      </c>
      <c r="J23" s="9">
        <v>0</v>
      </c>
      <c r="K23" s="9">
        <v>0</v>
      </c>
      <c r="L23" s="9">
        <v>1</v>
      </c>
      <c r="M23" s="9">
        <v>1</v>
      </c>
      <c r="N23" s="9">
        <v>0</v>
      </c>
      <c r="O23" s="18">
        <f t="shared" si="0"/>
        <v>46.627397260273973</v>
      </c>
      <c r="P23" s="12">
        <f t="shared" ref="P23:P64" si="10">H23*17</f>
        <v>952</v>
      </c>
      <c r="Q23" s="12">
        <f t="shared" ref="Q23:Q64" si="11">I23</f>
        <v>432</v>
      </c>
      <c r="R23" s="12">
        <f t="shared" ref="R23:R64" si="12">IF(J23=0,0,IF(J23=3,20,IF(J23=4,30,IF(J23=5,40,IF(J23=6,50,IF(J23=7,60,IF(J23=8,70,IF(J23=9,80,IF(J23=10,90)))))))))</f>
        <v>0</v>
      </c>
      <c r="S23" s="12">
        <f t="shared" ref="S23:S64" si="13">IF(K23=3,15,IF(K23=0,0))</f>
        <v>0</v>
      </c>
      <c r="T23" s="12">
        <f t="shared" ref="T23:T64" si="14">IF(L23=0,0,IF(L23=1,5,IF(L23=2,10,IF(L23&gt;=3,(L23-1)*10))))</f>
        <v>5</v>
      </c>
      <c r="U23" s="12">
        <f t="shared" ref="U23:U64" si="15">M23*10</f>
        <v>10</v>
      </c>
      <c r="V23" s="12">
        <f t="shared" ref="V23:V64" si="16">IF(N23&lt;50,0,IF(N23&lt;=59,10,IF(N23&lt;=66,12,IF(N23&lt;=69,15,IF(N23&gt;=70,17)))))</f>
        <v>0</v>
      </c>
      <c r="W23" s="12">
        <f t="shared" ref="W23:W64" si="17">IF(O23=0,0,IF(O23&lt;=50,10,20))</f>
        <v>10</v>
      </c>
      <c r="X23" s="23">
        <f t="shared" ref="X23:X64" si="18">P23+R23+S23+T23+U23+V23+W23+Q23</f>
        <v>1409</v>
      </c>
      <c r="Y23" s="25">
        <v>15</v>
      </c>
    </row>
    <row r="24" spans="1:25" ht="19.899999999999999" customHeight="1" x14ac:dyDescent="0.3">
      <c r="A24" s="16">
        <v>48</v>
      </c>
      <c r="B24" s="16" t="s">
        <v>103</v>
      </c>
      <c r="C24" s="16" t="s">
        <v>103</v>
      </c>
      <c r="D24" s="16" t="s">
        <v>103</v>
      </c>
      <c r="E24" s="16" t="s">
        <v>49</v>
      </c>
      <c r="F24" s="17">
        <v>25572</v>
      </c>
      <c r="G24" s="21">
        <v>3</v>
      </c>
      <c r="H24" s="9">
        <v>57</v>
      </c>
      <c r="I24" s="9">
        <v>413</v>
      </c>
      <c r="J24" s="9">
        <v>0</v>
      </c>
      <c r="K24" s="9">
        <v>0</v>
      </c>
      <c r="L24" s="9">
        <v>1</v>
      </c>
      <c r="M24" s="9">
        <v>0</v>
      </c>
      <c r="N24" s="9">
        <v>0</v>
      </c>
      <c r="O24" s="18">
        <f t="shared" si="0"/>
        <v>51.652054794520545</v>
      </c>
      <c r="P24" s="12">
        <f t="shared" si="10"/>
        <v>969</v>
      </c>
      <c r="Q24" s="12">
        <f t="shared" si="11"/>
        <v>413</v>
      </c>
      <c r="R24" s="12">
        <f t="shared" si="12"/>
        <v>0</v>
      </c>
      <c r="S24" s="12">
        <f t="shared" si="13"/>
        <v>0</v>
      </c>
      <c r="T24" s="12">
        <f t="shared" si="14"/>
        <v>5</v>
      </c>
      <c r="U24" s="12">
        <f t="shared" si="15"/>
        <v>0</v>
      </c>
      <c r="V24" s="12">
        <f t="shared" si="16"/>
        <v>0</v>
      </c>
      <c r="W24" s="12">
        <f t="shared" si="17"/>
        <v>20</v>
      </c>
      <c r="X24" s="23">
        <f t="shared" si="18"/>
        <v>1407</v>
      </c>
      <c r="Y24" s="24">
        <v>16</v>
      </c>
    </row>
    <row r="25" spans="1:25" ht="19.899999999999999" customHeight="1" x14ac:dyDescent="0.3">
      <c r="A25" s="16">
        <v>184</v>
      </c>
      <c r="B25" s="16" t="s">
        <v>103</v>
      </c>
      <c r="C25" s="16" t="s">
        <v>103</v>
      </c>
      <c r="D25" s="16" t="s">
        <v>103</v>
      </c>
      <c r="E25" s="16" t="s">
        <v>74</v>
      </c>
      <c r="F25" s="17">
        <v>25574</v>
      </c>
      <c r="G25" s="21">
        <v>3</v>
      </c>
      <c r="H25" s="9">
        <v>56</v>
      </c>
      <c r="I25" s="9">
        <v>402</v>
      </c>
      <c r="J25" s="9">
        <v>4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51.646575342465752</v>
      </c>
      <c r="P25" s="12">
        <f t="shared" si="10"/>
        <v>952</v>
      </c>
      <c r="Q25" s="12">
        <f t="shared" si="11"/>
        <v>402</v>
      </c>
      <c r="R25" s="12">
        <f t="shared" si="12"/>
        <v>30</v>
      </c>
      <c r="S25" s="12">
        <f t="shared" si="13"/>
        <v>0</v>
      </c>
      <c r="T25" s="12">
        <f t="shared" si="14"/>
        <v>0</v>
      </c>
      <c r="U25" s="12">
        <f t="shared" si="15"/>
        <v>0</v>
      </c>
      <c r="V25" s="12">
        <f t="shared" si="16"/>
        <v>0</v>
      </c>
      <c r="W25" s="12">
        <f t="shared" si="17"/>
        <v>20</v>
      </c>
      <c r="X25" s="23">
        <f t="shared" si="18"/>
        <v>1404</v>
      </c>
      <c r="Y25" s="24">
        <v>17</v>
      </c>
    </row>
    <row r="26" spans="1:25" ht="19.899999999999999" customHeight="1" x14ac:dyDescent="0.3">
      <c r="A26" s="16">
        <v>302</v>
      </c>
      <c r="B26" s="16" t="s">
        <v>103</v>
      </c>
      <c r="C26" s="16" t="s">
        <v>103</v>
      </c>
      <c r="D26" s="16" t="s">
        <v>103</v>
      </c>
      <c r="E26" s="16" t="s">
        <v>94</v>
      </c>
      <c r="F26" s="17">
        <v>26887</v>
      </c>
      <c r="G26" s="21">
        <v>3</v>
      </c>
      <c r="H26" s="9">
        <v>54</v>
      </c>
      <c r="I26" s="9">
        <v>429</v>
      </c>
      <c r="J26" s="9">
        <v>0</v>
      </c>
      <c r="K26" s="9">
        <v>3</v>
      </c>
      <c r="L26" s="9">
        <v>1</v>
      </c>
      <c r="M26" s="9">
        <v>0</v>
      </c>
      <c r="N26" s="9">
        <v>0</v>
      </c>
      <c r="O26" s="18">
        <f t="shared" si="0"/>
        <v>48.049315068493151</v>
      </c>
      <c r="P26" s="12">
        <f t="shared" si="10"/>
        <v>918</v>
      </c>
      <c r="Q26" s="12">
        <f t="shared" si="11"/>
        <v>429</v>
      </c>
      <c r="R26" s="12">
        <f t="shared" si="12"/>
        <v>0</v>
      </c>
      <c r="S26" s="12">
        <f t="shared" si="13"/>
        <v>15</v>
      </c>
      <c r="T26" s="12">
        <f t="shared" si="14"/>
        <v>5</v>
      </c>
      <c r="U26" s="12">
        <f t="shared" si="15"/>
        <v>0</v>
      </c>
      <c r="V26" s="12">
        <f t="shared" si="16"/>
        <v>0</v>
      </c>
      <c r="W26" s="12">
        <f t="shared" si="17"/>
        <v>10</v>
      </c>
      <c r="X26" s="23">
        <f t="shared" si="18"/>
        <v>1377</v>
      </c>
      <c r="Y26" s="25">
        <v>18</v>
      </c>
    </row>
    <row r="27" spans="1:25" ht="19.899999999999999" customHeight="1" x14ac:dyDescent="0.3">
      <c r="A27" s="16">
        <v>94</v>
      </c>
      <c r="B27" s="16" t="s">
        <v>103</v>
      </c>
      <c r="C27" s="16" t="s">
        <v>103</v>
      </c>
      <c r="D27" s="16" t="s">
        <v>103</v>
      </c>
      <c r="E27" s="16" t="s">
        <v>56</v>
      </c>
      <c r="F27" s="17">
        <v>27320</v>
      </c>
      <c r="G27" s="21">
        <v>3</v>
      </c>
      <c r="H27" s="9">
        <v>60</v>
      </c>
      <c r="I27" s="9">
        <v>320</v>
      </c>
      <c r="J27" s="9">
        <v>0</v>
      </c>
      <c r="K27" s="9">
        <v>3</v>
      </c>
      <c r="L27" s="9">
        <v>2</v>
      </c>
      <c r="M27" s="9">
        <v>0</v>
      </c>
      <c r="N27" s="9">
        <v>0</v>
      </c>
      <c r="O27" s="18">
        <f t="shared" si="0"/>
        <v>46.863013698630134</v>
      </c>
      <c r="P27" s="12">
        <f t="shared" si="10"/>
        <v>1020</v>
      </c>
      <c r="Q27" s="12">
        <f t="shared" si="11"/>
        <v>320</v>
      </c>
      <c r="R27" s="12">
        <f t="shared" si="12"/>
        <v>0</v>
      </c>
      <c r="S27" s="12">
        <f t="shared" si="13"/>
        <v>15</v>
      </c>
      <c r="T27" s="12">
        <f t="shared" si="14"/>
        <v>10</v>
      </c>
      <c r="U27" s="12">
        <f t="shared" si="15"/>
        <v>0</v>
      </c>
      <c r="V27" s="12">
        <f t="shared" si="16"/>
        <v>0</v>
      </c>
      <c r="W27" s="12">
        <f t="shared" si="17"/>
        <v>10</v>
      </c>
      <c r="X27" s="23">
        <f t="shared" si="18"/>
        <v>1375</v>
      </c>
      <c r="Y27" s="24">
        <v>19</v>
      </c>
    </row>
    <row r="28" spans="1:25" ht="19.899999999999999" customHeight="1" x14ac:dyDescent="0.3">
      <c r="A28" s="16">
        <v>46</v>
      </c>
      <c r="B28" s="16" t="s">
        <v>103</v>
      </c>
      <c r="C28" s="16" t="s">
        <v>103</v>
      </c>
      <c r="D28" s="16" t="s">
        <v>103</v>
      </c>
      <c r="E28" s="16" t="s">
        <v>47</v>
      </c>
      <c r="F28" s="17">
        <v>28386</v>
      </c>
      <c r="G28" s="21">
        <v>3</v>
      </c>
      <c r="H28" s="9">
        <v>54</v>
      </c>
      <c r="I28" s="9">
        <v>354</v>
      </c>
      <c r="J28" s="9">
        <v>0</v>
      </c>
      <c r="K28" s="9">
        <v>0</v>
      </c>
      <c r="L28" s="9">
        <v>1</v>
      </c>
      <c r="M28" s="9">
        <v>2</v>
      </c>
      <c r="N28" s="9">
        <v>0</v>
      </c>
      <c r="O28" s="18">
        <f t="shared" si="0"/>
        <v>43.942465753424656</v>
      </c>
      <c r="P28" s="12">
        <f t="shared" si="10"/>
        <v>918</v>
      </c>
      <c r="Q28" s="12">
        <f t="shared" si="11"/>
        <v>354</v>
      </c>
      <c r="R28" s="12">
        <f t="shared" si="12"/>
        <v>0</v>
      </c>
      <c r="S28" s="12">
        <f t="shared" si="13"/>
        <v>0</v>
      </c>
      <c r="T28" s="12">
        <f t="shared" si="14"/>
        <v>5</v>
      </c>
      <c r="U28" s="12">
        <f t="shared" si="15"/>
        <v>20</v>
      </c>
      <c r="V28" s="12">
        <f t="shared" si="16"/>
        <v>0</v>
      </c>
      <c r="W28" s="12">
        <f t="shared" si="17"/>
        <v>10</v>
      </c>
      <c r="X28" s="23">
        <f t="shared" si="18"/>
        <v>1307</v>
      </c>
      <c r="Y28" s="24">
        <v>20</v>
      </c>
    </row>
    <row r="29" spans="1:25" ht="19.899999999999999" customHeight="1" x14ac:dyDescent="0.3">
      <c r="A29" s="16">
        <v>122</v>
      </c>
      <c r="B29" s="16" t="s">
        <v>103</v>
      </c>
      <c r="C29" s="16" t="s">
        <v>103</v>
      </c>
      <c r="D29" s="16" t="s">
        <v>103</v>
      </c>
      <c r="E29" s="16" t="s">
        <v>59</v>
      </c>
      <c r="F29" s="17">
        <v>25720</v>
      </c>
      <c r="G29" s="21">
        <v>3</v>
      </c>
      <c r="H29" s="9">
        <v>52</v>
      </c>
      <c r="I29" s="9">
        <v>348</v>
      </c>
      <c r="J29" s="9">
        <v>4</v>
      </c>
      <c r="K29" s="9">
        <v>0</v>
      </c>
      <c r="L29" s="9">
        <v>0</v>
      </c>
      <c r="M29" s="9">
        <v>0</v>
      </c>
      <c r="N29" s="9">
        <v>0</v>
      </c>
      <c r="O29" s="18">
        <f t="shared" si="0"/>
        <v>51.246575342465754</v>
      </c>
      <c r="P29" s="12">
        <f t="shared" si="10"/>
        <v>884</v>
      </c>
      <c r="Q29" s="12">
        <f t="shared" si="11"/>
        <v>348</v>
      </c>
      <c r="R29" s="12">
        <f t="shared" si="12"/>
        <v>30</v>
      </c>
      <c r="S29" s="12">
        <f t="shared" si="13"/>
        <v>0</v>
      </c>
      <c r="T29" s="12">
        <f t="shared" si="14"/>
        <v>0</v>
      </c>
      <c r="U29" s="12">
        <f t="shared" si="15"/>
        <v>0</v>
      </c>
      <c r="V29" s="12">
        <f t="shared" si="16"/>
        <v>0</v>
      </c>
      <c r="W29" s="12">
        <f t="shared" si="17"/>
        <v>20</v>
      </c>
      <c r="X29" s="23">
        <f t="shared" si="18"/>
        <v>1282</v>
      </c>
      <c r="Y29" s="25">
        <v>21</v>
      </c>
    </row>
    <row r="30" spans="1:25" ht="19.899999999999999" customHeight="1" x14ac:dyDescent="0.3">
      <c r="A30" s="16">
        <v>299</v>
      </c>
      <c r="B30" s="16" t="s">
        <v>103</v>
      </c>
      <c r="C30" s="16" t="s">
        <v>103</v>
      </c>
      <c r="D30" s="16" t="s">
        <v>103</v>
      </c>
      <c r="E30" s="16" t="s">
        <v>93</v>
      </c>
      <c r="F30" s="17">
        <v>29296</v>
      </c>
      <c r="G30" s="21">
        <v>1</v>
      </c>
      <c r="H30" s="9">
        <v>49</v>
      </c>
      <c r="I30" s="9">
        <v>392</v>
      </c>
      <c r="J30" s="9">
        <v>0</v>
      </c>
      <c r="K30" s="9">
        <v>0</v>
      </c>
      <c r="L30" s="9">
        <v>2</v>
      </c>
      <c r="M30" s="9">
        <v>0</v>
      </c>
      <c r="N30" s="9">
        <v>0</v>
      </c>
      <c r="O30" s="18">
        <f t="shared" si="0"/>
        <v>41.449315068493149</v>
      </c>
      <c r="P30" s="12">
        <f t="shared" si="10"/>
        <v>833</v>
      </c>
      <c r="Q30" s="12">
        <f t="shared" si="11"/>
        <v>392</v>
      </c>
      <c r="R30" s="12">
        <f t="shared" si="12"/>
        <v>0</v>
      </c>
      <c r="S30" s="12">
        <f t="shared" si="13"/>
        <v>0</v>
      </c>
      <c r="T30" s="12">
        <f t="shared" si="14"/>
        <v>10</v>
      </c>
      <c r="U30" s="12">
        <f t="shared" si="15"/>
        <v>0</v>
      </c>
      <c r="V30" s="12">
        <f t="shared" si="16"/>
        <v>0</v>
      </c>
      <c r="W30" s="12">
        <f t="shared" si="17"/>
        <v>10</v>
      </c>
      <c r="X30" s="23">
        <f t="shared" si="18"/>
        <v>1245</v>
      </c>
      <c r="Y30" s="24">
        <v>22</v>
      </c>
    </row>
    <row r="31" spans="1:25" ht="19.899999999999999" customHeight="1" x14ac:dyDescent="0.3">
      <c r="A31" s="16">
        <v>279</v>
      </c>
      <c r="B31" s="16" t="s">
        <v>103</v>
      </c>
      <c r="C31" s="16" t="s">
        <v>103</v>
      </c>
      <c r="D31" s="16" t="s">
        <v>103</v>
      </c>
      <c r="E31" s="16" t="s">
        <v>90</v>
      </c>
      <c r="F31" s="17">
        <v>27866</v>
      </c>
      <c r="G31" s="21">
        <v>3</v>
      </c>
      <c r="H31" s="9">
        <v>54</v>
      </c>
      <c r="I31" s="9">
        <v>260</v>
      </c>
      <c r="J31" s="9">
        <v>4</v>
      </c>
      <c r="K31" s="9">
        <v>0</v>
      </c>
      <c r="L31" s="9">
        <v>2</v>
      </c>
      <c r="M31" s="9">
        <v>0</v>
      </c>
      <c r="N31" s="9">
        <v>0</v>
      </c>
      <c r="O31" s="18">
        <f t="shared" si="0"/>
        <v>45.367123287671234</v>
      </c>
      <c r="P31" s="12">
        <f t="shared" si="10"/>
        <v>918</v>
      </c>
      <c r="Q31" s="12">
        <f t="shared" si="11"/>
        <v>260</v>
      </c>
      <c r="R31" s="12">
        <f t="shared" si="12"/>
        <v>30</v>
      </c>
      <c r="S31" s="12">
        <f t="shared" si="13"/>
        <v>0</v>
      </c>
      <c r="T31" s="12">
        <f t="shared" si="14"/>
        <v>10</v>
      </c>
      <c r="U31" s="12">
        <f t="shared" si="15"/>
        <v>0</v>
      </c>
      <c r="V31" s="12">
        <f t="shared" si="16"/>
        <v>0</v>
      </c>
      <c r="W31" s="12">
        <f t="shared" si="17"/>
        <v>10</v>
      </c>
      <c r="X31" s="23">
        <f t="shared" si="18"/>
        <v>1228</v>
      </c>
      <c r="Y31" s="24">
        <v>23</v>
      </c>
    </row>
    <row r="32" spans="1:25" ht="19.899999999999999" customHeight="1" x14ac:dyDescent="0.3">
      <c r="A32" s="16">
        <v>282</v>
      </c>
      <c r="B32" s="16" t="s">
        <v>103</v>
      </c>
      <c r="C32" s="16" t="s">
        <v>103</v>
      </c>
      <c r="D32" s="16" t="s">
        <v>103</v>
      </c>
      <c r="E32" s="16" t="s">
        <v>91</v>
      </c>
      <c r="F32" s="17">
        <v>26590</v>
      </c>
      <c r="G32" s="21">
        <v>3</v>
      </c>
      <c r="H32" s="9">
        <v>51</v>
      </c>
      <c r="I32" s="9">
        <v>335</v>
      </c>
      <c r="J32" s="9">
        <v>0</v>
      </c>
      <c r="K32" s="9">
        <v>0</v>
      </c>
      <c r="L32" s="9">
        <v>1</v>
      </c>
      <c r="M32" s="9">
        <v>0</v>
      </c>
      <c r="N32" s="9">
        <v>0</v>
      </c>
      <c r="O32" s="18">
        <f t="shared" si="0"/>
        <v>48.863013698630134</v>
      </c>
      <c r="P32" s="12">
        <f t="shared" si="10"/>
        <v>867</v>
      </c>
      <c r="Q32" s="12">
        <f t="shared" si="11"/>
        <v>335</v>
      </c>
      <c r="R32" s="12">
        <f t="shared" si="12"/>
        <v>0</v>
      </c>
      <c r="S32" s="12">
        <f t="shared" si="13"/>
        <v>0</v>
      </c>
      <c r="T32" s="12">
        <f t="shared" si="14"/>
        <v>5</v>
      </c>
      <c r="U32" s="12">
        <f t="shared" si="15"/>
        <v>0</v>
      </c>
      <c r="V32" s="12">
        <f t="shared" si="16"/>
        <v>0</v>
      </c>
      <c r="W32" s="12">
        <f t="shared" si="17"/>
        <v>10</v>
      </c>
      <c r="X32" s="23">
        <f t="shared" si="18"/>
        <v>1217</v>
      </c>
      <c r="Y32" s="25">
        <v>24</v>
      </c>
    </row>
    <row r="33" spans="1:25" ht="19.899999999999999" customHeight="1" x14ac:dyDescent="0.3">
      <c r="A33" s="16">
        <v>156</v>
      </c>
      <c r="B33" s="16" t="s">
        <v>103</v>
      </c>
      <c r="C33" s="16" t="s">
        <v>103</v>
      </c>
      <c r="D33" s="16" t="s">
        <v>103</v>
      </c>
      <c r="E33" s="16" t="s">
        <v>97</v>
      </c>
      <c r="F33" s="17">
        <v>27297</v>
      </c>
      <c r="G33" s="21">
        <v>3</v>
      </c>
      <c r="H33" s="9">
        <v>43</v>
      </c>
      <c r="I33" s="9">
        <v>390</v>
      </c>
      <c r="J33" s="9">
        <v>0</v>
      </c>
      <c r="K33" s="9">
        <v>0</v>
      </c>
      <c r="L33" s="9">
        <v>0</v>
      </c>
      <c r="M33" s="9">
        <v>1</v>
      </c>
      <c r="N33" s="9">
        <v>0</v>
      </c>
      <c r="O33" s="18">
        <f t="shared" si="0"/>
        <v>46.926027397260277</v>
      </c>
      <c r="P33" s="12">
        <f t="shared" si="10"/>
        <v>731</v>
      </c>
      <c r="Q33" s="12">
        <f t="shared" si="11"/>
        <v>390</v>
      </c>
      <c r="R33" s="12">
        <f t="shared" si="12"/>
        <v>0</v>
      </c>
      <c r="S33" s="12">
        <f t="shared" si="13"/>
        <v>0</v>
      </c>
      <c r="T33" s="12">
        <f t="shared" si="14"/>
        <v>0</v>
      </c>
      <c r="U33" s="12">
        <f t="shared" si="15"/>
        <v>10</v>
      </c>
      <c r="V33" s="12">
        <f t="shared" si="16"/>
        <v>0</v>
      </c>
      <c r="W33" s="12">
        <f t="shared" si="17"/>
        <v>10</v>
      </c>
      <c r="X33" s="23">
        <f t="shared" si="18"/>
        <v>1141</v>
      </c>
      <c r="Y33" s="24">
        <v>25</v>
      </c>
    </row>
    <row r="34" spans="1:25" ht="19.899999999999999" customHeight="1" x14ac:dyDescent="0.3">
      <c r="A34" s="16">
        <v>247</v>
      </c>
      <c r="B34" s="16" t="s">
        <v>103</v>
      </c>
      <c r="C34" s="16" t="s">
        <v>103</v>
      </c>
      <c r="D34" s="16" t="s">
        <v>103</v>
      </c>
      <c r="E34" s="16" t="s">
        <v>83</v>
      </c>
      <c r="F34" s="17">
        <v>26355</v>
      </c>
      <c r="G34" s="21">
        <v>2</v>
      </c>
      <c r="H34" s="9">
        <v>43</v>
      </c>
      <c r="I34" s="9">
        <v>320</v>
      </c>
      <c r="J34" s="9">
        <v>5</v>
      </c>
      <c r="K34" s="9">
        <v>0</v>
      </c>
      <c r="L34" s="9">
        <v>3</v>
      </c>
      <c r="M34" s="9">
        <v>0</v>
      </c>
      <c r="N34" s="9">
        <v>0</v>
      </c>
      <c r="O34" s="18">
        <f t="shared" si="0"/>
        <v>49.506849315068493</v>
      </c>
      <c r="P34" s="12">
        <f t="shared" si="10"/>
        <v>731</v>
      </c>
      <c r="Q34" s="12">
        <f t="shared" si="11"/>
        <v>320</v>
      </c>
      <c r="R34" s="12">
        <f t="shared" si="12"/>
        <v>40</v>
      </c>
      <c r="S34" s="12">
        <f t="shared" si="13"/>
        <v>0</v>
      </c>
      <c r="T34" s="12">
        <f t="shared" si="14"/>
        <v>20</v>
      </c>
      <c r="U34" s="12">
        <f t="shared" si="15"/>
        <v>0</v>
      </c>
      <c r="V34" s="12">
        <f t="shared" si="16"/>
        <v>0</v>
      </c>
      <c r="W34" s="12">
        <f t="shared" si="17"/>
        <v>10</v>
      </c>
      <c r="X34" s="23">
        <f t="shared" si="18"/>
        <v>1121</v>
      </c>
      <c r="Y34" s="24">
        <v>26</v>
      </c>
    </row>
    <row r="35" spans="1:25" ht="19.899999999999999" customHeight="1" x14ac:dyDescent="0.3">
      <c r="A35" s="16">
        <v>76</v>
      </c>
      <c r="B35" s="16" t="s">
        <v>103</v>
      </c>
      <c r="C35" s="16" t="s">
        <v>103</v>
      </c>
      <c r="D35" s="16" t="s">
        <v>103</v>
      </c>
      <c r="E35" s="16" t="s">
        <v>107</v>
      </c>
      <c r="F35" s="17">
        <v>34678</v>
      </c>
      <c r="G35" s="21">
        <v>1</v>
      </c>
      <c r="H35" s="9">
        <v>46</v>
      </c>
      <c r="I35" s="9">
        <v>294</v>
      </c>
      <c r="J35" s="9">
        <v>0</v>
      </c>
      <c r="K35" s="9">
        <v>0</v>
      </c>
      <c r="L35" s="9">
        <v>2</v>
      </c>
      <c r="M35" s="9">
        <v>0</v>
      </c>
      <c r="N35" s="9">
        <v>0</v>
      </c>
      <c r="O35" s="18">
        <f t="shared" si="0"/>
        <v>26.704109589041096</v>
      </c>
      <c r="P35" s="12">
        <f t="shared" si="10"/>
        <v>782</v>
      </c>
      <c r="Q35" s="12">
        <f t="shared" si="11"/>
        <v>294</v>
      </c>
      <c r="R35" s="12">
        <f t="shared" si="12"/>
        <v>0</v>
      </c>
      <c r="S35" s="12">
        <f t="shared" si="13"/>
        <v>0</v>
      </c>
      <c r="T35" s="12">
        <f t="shared" si="14"/>
        <v>10</v>
      </c>
      <c r="U35" s="12">
        <f t="shared" si="15"/>
        <v>0</v>
      </c>
      <c r="V35" s="12">
        <f t="shared" si="16"/>
        <v>0</v>
      </c>
      <c r="W35" s="12">
        <f t="shared" si="17"/>
        <v>10</v>
      </c>
      <c r="X35" s="23">
        <f t="shared" si="18"/>
        <v>1096</v>
      </c>
      <c r="Y35" s="25">
        <v>27</v>
      </c>
    </row>
    <row r="36" spans="1:25" ht="19.899999999999999" customHeight="1" x14ac:dyDescent="0.3">
      <c r="A36" s="16">
        <v>192</v>
      </c>
      <c r="B36" s="16" t="s">
        <v>103</v>
      </c>
      <c r="C36" s="16" t="s">
        <v>103</v>
      </c>
      <c r="D36" s="16" t="s">
        <v>103</v>
      </c>
      <c r="E36" s="16" t="s">
        <v>77</v>
      </c>
      <c r="F36" s="17">
        <v>24638</v>
      </c>
      <c r="G36" s="21">
        <v>1</v>
      </c>
      <c r="H36" s="9">
        <v>38</v>
      </c>
      <c r="I36" s="9">
        <v>334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8">
        <f t="shared" si="0"/>
        <v>54.210958904109589</v>
      </c>
      <c r="P36" s="12">
        <f t="shared" si="10"/>
        <v>646</v>
      </c>
      <c r="Q36" s="12">
        <f t="shared" si="11"/>
        <v>334</v>
      </c>
      <c r="R36" s="12">
        <f t="shared" si="12"/>
        <v>0</v>
      </c>
      <c r="S36" s="12">
        <f t="shared" si="13"/>
        <v>0</v>
      </c>
      <c r="T36" s="12">
        <f t="shared" si="14"/>
        <v>0</v>
      </c>
      <c r="U36" s="12">
        <f t="shared" si="15"/>
        <v>0</v>
      </c>
      <c r="V36" s="12">
        <f t="shared" si="16"/>
        <v>0</v>
      </c>
      <c r="W36" s="12">
        <f t="shared" si="17"/>
        <v>20</v>
      </c>
      <c r="X36" s="23">
        <f t="shared" si="18"/>
        <v>1000</v>
      </c>
      <c r="Y36" s="24">
        <v>28</v>
      </c>
    </row>
    <row r="37" spans="1:25" ht="19.899999999999999" customHeight="1" x14ac:dyDescent="0.3">
      <c r="A37" s="16">
        <v>146</v>
      </c>
      <c r="B37" s="16" t="s">
        <v>103</v>
      </c>
      <c r="C37" s="16" t="s">
        <v>103</v>
      </c>
      <c r="D37" s="16" t="s">
        <v>103</v>
      </c>
      <c r="E37" s="16" t="s">
        <v>65</v>
      </c>
      <c r="F37" s="17">
        <v>30705</v>
      </c>
      <c r="G37" s="21">
        <v>3</v>
      </c>
      <c r="H37" s="9">
        <v>38</v>
      </c>
      <c r="I37" s="9">
        <v>210</v>
      </c>
      <c r="J37" s="9">
        <v>0</v>
      </c>
      <c r="K37" s="9">
        <v>0</v>
      </c>
      <c r="L37" s="9">
        <v>2</v>
      </c>
      <c r="M37" s="9">
        <v>0</v>
      </c>
      <c r="N37" s="9">
        <v>0</v>
      </c>
      <c r="O37" s="18">
        <f t="shared" si="0"/>
        <v>37.589041095890408</v>
      </c>
      <c r="P37" s="12">
        <f t="shared" si="10"/>
        <v>646</v>
      </c>
      <c r="Q37" s="12">
        <f t="shared" si="11"/>
        <v>210</v>
      </c>
      <c r="R37" s="12">
        <f t="shared" si="12"/>
        <v>0</v>
      </c>
      <c r="S37" s="12">
        <f t="shared" si="13"/>
        <v>0</v>
      </c>
      <c r="T37" s="12">
        <f t="shared" si="14"/>
        <v>10</v>
      </c>
      <c r="U37" s="12">
        <f t="shared" si="15"/>
        <v>0</v>
      </c>
      <c r="V37" s="12">
        <f t="shared" si="16"/>
        <v>0</v>
      </c>
      <c r="W37" s="12">
        <f t="shared" si="17"/>
        <v>10</v>
      </c>
      <c r="X37" s="23">
        <f t="shared" si="18"/>
        <v>876</v>
      </c>
      <c r="Y37" s="24">
        <v>29</v>
      </c>
    </row>
    <row r="38" spans="1:25" ht="19.899999999999999" customHeight="1" x14ac:dyDescent="0.3">
      <c r="A38" s="16">
        <v>108</v>
      </c>
      <c r="B38" s="16" t="s">
        <v>103</v>
      </c>
      <c r="C38" s="16" t="s">
        <v>103</v>
      </c>
      <c r="D38" s="16" t="s">
        <v>103</v>
      </c>
      <c r="E38" s="16" t="s">
        <v>57</v>
      </c>
      <c r="F38" s="17">
        <v>30345</v>
      </c>
      <c r="G38" s="21">
        <v>3</v>
      </c>
      <c r="H38" s="9">
        <v>27</v>
      </c>
      <c r="I38" s="9">
        <v>190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8">
        <f t="shared" si="0"/>
        <v>38.575342465753423</v>
      </c>
      <c r="P38" s="12">
        <f t="shared" si="10"/>
        <v>459</v>
      </c>
      <c r="Q38" s="12">
        <f t="shared" si="11"/>
        <v>190</v>
      </c>
      <c r="R38" s="12">
        <f t="shared" si="12"/>
        <v>0</v>
      </c>
      <c r="S38" s="12">
        <f t="shared" si="13"/>
        <v>0</v>
      </c>
      <c r="T38" s="12">
        <f t="shared" si="14"/>
        <v>0</v>
      </c>
      <c r="U38" s="12">
        <f t="shared" si="15"/>
        <v>0</v>
      </c>
      <c r="V38" s="12">
        <f t="shared" si="16"/>
        <v>0</v>
      </c>
      <c r="W38" s="12">
        <f t="shared" si="17"/>
        <v>10</v>
      </c>
      <c r="X38" s="23">
        <f t="shared" si="18"/>
        <v>659</v>
      </c>
      <c r="Y38" s="25">
        <v>30</v>
      </c>
    </row>
    <row r="39" spans="1:25" ht="19.899999999999999" customHeight="1" x14ac:dyDescent="0.3">
      <c r="A39" s="16">
        <v>59</v>
      </c>
      <c r="B39" s="16" t="s">
        <v>103</v>
      </c>
      <c r="C39" s="16" t="s">
        <v>103</v>
      </c>
      <c r="D39" s="16" t="s">
        <v>103</v>
      </c>
      <c r="E39" s="16" t="s">
        <v>52</v>
      </c>
      <c r="F39" s="17">
        <v>22824</v>
      </c>
      <c r="G39" s="21">
        <v>3</v>
      </c>
      <c r="H39" s="9">
        <v>24</v>
      </c>
      <c r="I39" s="9">
        <v>160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8">
        <f t="shared" si="0"/>
        <v>59.180821917808217</v>
      </c>
      <c r="P39" s="12">
        <f t="shared" si="10"/>
        <v>408</v>
      </c>
      <c r="Q39" s="12">
        <f t="shared" si="11"/>
        <v>160</v>
      </c>
      <c r="R39" s="12">
        <f t="shared" si="12"/>
        <v>0</v>
      </c>
      <c r="S39" s="12">
        <f t="shared" si="13"/>
        <v>0</v>
      </c>
      <c r="T39" s="12">
        <f t="shared" si="14"/>
        <v>0</v>
      </c>
      <c r="U39" s="12">
        <f t="shared" si="15"/>
        <v>0</v>
      </c>
      <c r="V39" s="12">
        <f t="shared" si="16"/>
        <v>0</v>
      </c>
      <c r="W39" s="12">
        <f t="shared" si="17"/>
        <v>20</v>
      </c>
      <c r="X39" s="23">
        <f t="shared" si="18"/>
        <v>588</v>
      </c>
      <c r="Y39" s="24">
        <v>31</v>
      </c>
    </row>
    <row r="40" spans="1:25" ht="19.899999999999999" customHeight="1" x14ac:dyDescent="0.3">
      <c r="A40" s="16">
        <v>250</v>
      </c>
      <c r="B40" s="16" t="s">
        <v>103</v>
      </c>
      <c r="C40" s="16" t="s">
        <v>103</v>
      </c>
      <c r="D40" s="16" t="s">
        <v>103</v>
      </c>
      <c r="E40" s="16" t="s">
        <v>84</v>
      </c>
      <c r="F40" s="17">
        <v>27443</v>
      </c>
      <c r="G40" s="21">
        <v>3</v>
      </c>
      <c r="H40" s="9">
        <v>22</v>
      </c>
      <c r="I40" s="9">
        <v>135</v>
      </c>
      <c r="J40" s="9">
        <v>0</v>
      </c>
      <c r="K40" s="9">
        <v>3</v>
      </c>
      <c r="L40" s="9">
        <v>3</v>
      </c>
      <c r="M40" s="9">
        <v>0</v>
      </c>
      <c r="N40" s="9">
        <v>0</v>
      </c>
      <c r="O40" s="18">
        <f t="shared" si="0"/>
        <v>46.526027397260272</v>
      </c>
      <c r="P40" s="12">
        <f t="shared" si="10"/>
        <v>374</v>
      </c>
      <c r="Q40" s="12">
        <f t="shared" si="11"/>
        <v>135</v>
      </c>
      <c r="R40" s="12">
        <f t="shared" si="12"/>
        <v>0</v>
      </c>
      <c r="S40" s="12">
        <f t="shared" si="13"/>
        <v>15</v>
      </c>
      <c r="T40" s="12">
        <f t="shared" si="14"/>
        <v>20</v>
      </c>
      <c r="U40" s="12">
        <f t="shared" si="15"/>
        <v>0</v>
      </c>
      <c r="V40" s="12">
        <f t="shared" si="16"/>
        <v>0</v>
      </c>
      <c r="W40" s="12">
        <f t="shared" si="17"/>
        <v>10</v>
      </c>
      <c r="X40" s="23">
        <f t="shared" si="18"/>
        <v>554</v>
      </c>
      <c r="Y40" s="24">
        <v>32</v>
      </c>
    </row>
    <row r="41" spans="1:25" ht="19.899999999999999" customHeight="1" x14ac:dyDescent="0.3">
      <c r="A41" s="16">
        <v>182</v>
      </c>
      <c r="B41" s="16" t="s">
        <v>103</v>
      </c>
      <c r="C41" s="16" t="s">
        <v>103</v>
      </c>
      <c r="D41" s="16" t="s">
        <v>103</v>
      </c>
      <c r="E41" s="16" t="s">
        <v>73</v>
      </c>
      <c r="F41" s="17">
        <v>29093</v>
      </c>
      <c r="G41" s="21">
        <v>3</v>
      </c>
      <c r="H41" s="9">
        <v>17</v>
      </c>
      <c r="I41" s="9">
        <v>102</v>
      </c>
      <c r="J41" s="9">
        <v>0</v>
      </c>
      <c r="K41" s="9">
        <v>3</v>
      </c>
      <c r="L41" s="9">
        <v>2</v>
      </c>
      <c r="M41" s="9">
        <v>0</v>
      </c>
      <c r="N41" s="9">
        <v>70</v>
      </c>
      <c r="O41" s="18">
        <f t="shared" ref="O41:O64" si="19">(DATE(2021,8,17)-F41)/365</f>
        <v>42.005479452054793</v>
      </c>
      <c r="P41" s="12">
        <f t="shared" si="10"/>
        <v>289</v>
      </c>
      <c r="Q41" s="12">
        <f t="shared" si="11"/>
        <v>102</v>
      </c>
      <c r="R41" s="12">
        <f t="shared" si="12"/>
        <v>0</v>
      </c>
      <c r="S41" s="12">
        <f t="shared" si="13"/>
        <v>15</v>
      </c>
      <c r="T41" s="12">
        <f t="shared" si="14"/>
        <v>10</v>
      </c>
      <c r="U41" s="12">
        <f t="shared" si="15"/>
        <v>0</v>
      </c>
      <c r="V41" s="12">
        <f t="shared" si="16"/>
        <v>17</v>
      </c>
      <c r="W41" s="12">
        <f t="shared" si="17"/>
        <v>10</v>
      </c>
      <c r="X41" s="23">
        <f t="shared" si="18"/>
        <v>443</v>
      </c>
      <c r="Y41" s="25">
        <v>33</v>
      </c>
    </row>
    <row r="42" spans="1:25" ht="19.899999999999999" customHeight="1" x14ac:dyDescent="0.3">
      <c r="A42" s="16">
        <v>190</v>
      </c>
      <c r="B42" s="16" t="s">
        <v>103</v>
      </c>
      <c r="C42" s="16" t="s">
        <v>103</v>
      </c>
      <c r="D42" s="16" t="s">
        <v>103</v>
      </c>
      <c r="E42" s="16" t="s">
        <v>75</v>
      </c>
      <c r="F42" s="17">
        <v>24893</v>
      </c>
      <c r="G42" s="21">
        <v>3</v>
      </c>
      <c r="H42" s="9">
        <v>23</v>
      </c>
      <c r="I42" s="9">
        <v>0</v>
      </c>
      <c r="J42" s="9">
        <v>4</v>
      </c>
      <c r="K42" s="9">
        <v>0</v>
      </c>
      <c r="L42" s="9">
        <v>0</v>
      </c>
      <c r="M42" s="9">
        <v>0</v>
      </c>
      <c r="N42" s="9">
        <v>0</v>
      </c>
      <c r="O42" s="18">
        <f t="shared" si="19"/>
        <v>53.512328767123286</v>
      </c>
      <c r="P42" s="12">
        <f t="shared" si="10"/>
        <v>391</v>
      </c>
      <c r="Q42" s="12">
        <f t="shared" si="11"/>
        <v>0</v>
      </c>
      <c r="R42" s="12">
        <f t="shared" si="12"/>
        <v>30</v>
      </c>
      <c r="S42" s="12">
        <f t="shared" si="13"/>
        <v>0</v>
      </c>
      <c r="T42" s="12">
        <f t="shared" si="14"/>
        <v>0</v>
      </c>
      <c r="U42" s="12">
        <f t="shared" si="15"/>
        <v>0</v>
      </c>
      <c r="V42" s="12">
        <f t="shared" si="16"/>
        <v>0</v>
      </c>
      <c r="W42" s="12">
        <f t="shared" si="17"/>
        <v>20</v>
      </c>
      <c r="X42" s="23">
        <f t="shared" si="18"/>
        <v>441</v>
      </c>
      <c r="Y42" s="24">
        <v>34</v>
      </c>
    </row>
    <row r="43" spans="1:25" ht="19.899999999999999" customHeight="1" x14ac:dyDescent="0.3">
      <c r="A43" s="16">
        <v>213</v>
      </c>
      <c r="B43" s="16" t="s">
        <v>103</v>
      </c>
      <c r="C43" s="16" t="s">
        <v>103</v>
      </c>
      <c r="D43" s="16" t="s">
        <v>103</v>
      </c>
      <c r="E43" s="16" t="s">
        <v>79</v>
      </c>
      <c r="F43" s="17">
        <v>30441</v>
      </c>
      <c r="G43" s="21">
        <v>1</v>
      </c>
      <c r="H43" s="9">
        <v>18</v>
      </c>
      <c r="I43" s="9">
        <v>80</v>
      </c>
      <c r="J43" s="9">
        <v>0</v>
      </c>
      <c r="K43" s="9">
        <v>0</v>
      </c>
      <c r="L43" s="9">
        <v>2</v>
      </c>
      <c r="M43" s="9">
        <v>0</v>
      </c>
      <c r="N43" s="9">
        <v>0</v>
      </c>
      <c r="O43" s="18">
        <f t="shared" si="19"/>
        <v>38.31232876712329</v>
      </c>
      <c r="P43" s="12">
        <f t="shared" si="10"/>
        <v>306</v>
      </c>
      <c r="Q43" s="12">
        <f t="shared" si="11"/>
        <v>80</v>
      </c>
      <c r="R43" s="12">
        <f t="shared" si="12"/>
        <v>0</v>
      </c>
      <c r="S43" s="12">
        <f t="shared" si="13"/>
        <v>0</v>
      </c>
      <c r="T43" s="12">
        <f t="shared" si="14"/>
        <v>10</v>
      </c>
      <c r="U43" s="12">
        <f t="shared" si="15"/>
        <v>0</v>
      </c>
      <c r="V43" s="12">
        <f t="shared" si="16"/>
        <v>0</v>
      </c>
      <c r="W43" s="12">
        <f t="shared" si="17"/>
        <v>10</v>
      </c>
      <c r="X43" s="23">
        <f t="shared" si="18"/>
        <v>406</v>
      </c>
      <c r="Y43" s="24">
        <v>35</v>
      </c>
    </row>
    <row r="44" spans="1:25" ht="19.899999999999999" customHeight="1" x14ac:dyDescent="0.3">
      <c r="A44" s="16">
        <v>313</v>
      </c>
      <c r="B44" s="16" t="s">
        <v>103</v>
      </c>
      <c r="C44" s="16" t="s">
        <v>103</v>
      </c>
      <c r="D44" s="16" t="s">
        <v>103</v>
      </c>
      <c r="E44" s="16" t="s">
        <v>96</v>
      </c>
      <c r="F44" s="17">
        <v>22955</v>
      </c>
      <c r="G44" s="21">
        <v>2</v>
      </c>
      <c r="H44" s="9">
        <v>12</v>
      </c>
      <c r="I44" s="9">
        <v>168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8">
        <f t="shared" si="19"/>
        <v>58.821917808219176</v>
      </c>
      <c r="P44" s="12">
        <f t="shared" si="10"/>
        <v>204</v>
      </c>
      <c r="Q44" s="12">
        <f t="shared" si="11"/>
        <v>168</v>
      </c>
      <c r="R44" s="12">
        <f t="shared" si="12"/>
        <v>0</v>
      </c>
      <c r="S44" s="12">
        <f t="shared" si="13"/>
        <v>0</v>
      </c>
      <c r="T44" s="12">
        <f t="shared" si="14"/>
        <v>0</v>
      </c>
      <c r="U44" s="12">
        <f t="shared" si="15"/>
        <v>0</v>
      </c>
      <c r="V44" s="12">
        <f t="shared" si="16"/>
        <v>0</v>
      </c>
      <c r="W44" s="12">
        <f t="shared" si="17"/>
        <v>20</v>
      </c>
      <c r="X44" s="23">
        <f t="shared" si="18"/>
        <v>392</v>
      </c>
      <c r="Y44" s="25">
        <v>36</v>
      </c>
    </row>
    <row r="45" spans="1:25" ht="19.899999999999999" customHeight="1" x14ac:dyDescent="0.3">
      <c r="A45" s="16">
        <v>262</v>
      </c>
      <c r="B45" s="16" t="s">
        <v>103</v>
      </c>
      <c r="C45" s="16" t="s">
        <v>103</v>
      </c>
      <c r="D45" s="16" t="s">
        <v>103</v>
      </c>
      <c r="E45" s="16" t="s">
        <v>87</v>
      </c>
      <c r="F45" s="17">
        <v>25903</v>
      </c>
      <c r="G45" s="21">
        <v>3</v>
      </c>
      <c r="H45" s="9">
        <v>13</v>
      </c>
      <c r="I45" s="9">
        <v>90</v>
      </c>
      <c r="J45" s="9">
        <v>0</v>
      </c>
      <c r="K45" s="9">
        <v>3</v>
      </c>
      <c r="L45" s="9">
        <v>0</v>
      </c>
      <c r="M45" s="9">
        <v>0</v>
      </c>
      <c r="N45" s="9">
        <v>0</v>
      </c>
      <c r="O45" s="18">
        <f t="shared" si="19"/>
        <v>50.745205479452054</v>
      </c>
      <c r="P45" s="12">
        <f t="shared" si="10"/>
        <v>221</v>
      </c>
      <c r="Q45" s="12">
        <f t="shared" si="11"/>
        <v>90</v>
      </c>
      <c r="R45" s="12">
        <f t="shared" si="12"/>
        <v>0</v>
      </c>
      <c r="S45" s="12">
        <f t="shared" si="13"/>
        <v>15</v>
      </c>
      <c r="T45" s="12">
        <f t="shared" si="14"/>
        <v>0</v>
      </c>
      <c r="U45" s="12">
        <f t="shared" si="15"/>
        <v>0</v>
      </c>
      <c r="V45" s="12">
        <f t="shared" si="16"/>
        <v>0</v>
      </c>
      <c r="W45" s="12">
        <f t="shared" si="17"/>
        <v>20</v>
      </c>
      <c r="X45" s="23">
        <f t="shared" si="18"/>
        <v>346</v>
      </c>
      <c r="Y45" s="24">
        <v>37</v>
      </c>
    </row>
    <row r="46" spans="1:25" ht="19.899999999999999" customHeight="1" x14ac:dyDescent="0.3">
      <c r="A46" s="16">
        <v>176</v>
      </c>
      <c r="B46" s="16" t="s">
        <v>103</v>
      </c>
      <c r="C46" s="16" t="s">
        <v>103</v>
      </c>
      <c r="D46" s="16" t="s">
        <v>103</v>
      </c>
      <c r="E46" s="16" t="s">
        <v>72</v>
      </c>
      <c r="F46" s="17">
        <v>26908</v>
      </c>
      <c r="G46" s="21">
        <v>3</v>
      </c>
      <c r="H46" s="9">
        <v>17</v>
      </c>
      <c r="I46" s="9">
        <v>2</v>
      </c>
      <c r="J46" s="9">
        <v>0</v>
      </c>
      <c r="K46" s="9">
        <v>3</v>
      </c>
      <c r="L46" s="9">
        <v>1</v>
      </c>
      <c r="M46" s="9">
        <v>0</v>
      </c>
      <c r="N46" s="9">
        <v>0</v>
      </c>
      <c r="O46" s="18">
        <f t="shared" si="19"/>
        <v>47.991780821917807</v>
      </c>
      <c r="P46" s="12">
        <f t="shared" si="10"/>
        <v>289</v>
      </c>
      <c r="Q46" s="12">
        <f t="shared" si="11"/>
        <v>2</v>
      </c>
      <c r="R46" s="12">
        <f t="shared" si="12"/>
        <v>0</v>
      </c>
      <c r="S46" s="12">
        <f t="shared" si="13"/>
        <v>15</v>
      </c>
      <c r="T46" s="12">
        <f t="shared" si="14"/>
        <v>5</v>
      </c>
      <c r="U46" s="12">
        <f t="shared" si="15"/>
        <v>0</v>
      </c>
      <c r="V46" s="12">
        <f t="shared" si="16"/>
        <v>0</v>
      </c>
      <c r="W46" s="12">
        <f t="shared" si="17"/>
        <v>10</v>
      </c>
      <c r="X46" s="23">
        <f t="shared" si="18"/>
        <v>321</v>
      </c>
      <c r="Y46" s="24">
        <v>38</v>
      </c>
    </row>
    <row r="47" spans="1:25" ht="19.899999999999999" customHeight="1" x14ac:dyDescent="0.3">
      <c r="A47" s="16">
        <v>217</v>
      </c>
      <c r="B47" s="16" t="s">
        <v>103</v>
      </c>
      <c r="C47" s="16" t="s">
        <v>103</v>
      </c>
      <c r="D47" s="16" t="s">
        <v>103</v>
      </c>
      <c r="E47" s="16" t="s">
        <v>80</v>
      </c>
      <c r="F47" s="17">
        <v>25599</v>
      </c>
      <c r="G47" s="21">
        <v>1</v>
      </c>
      <c r="H47" s="9">
        <v>10</v>
      </c>
      <c r="I47" s="9">
        <v>70</v>
      </c>
      <c r="J47" s="9">
        <v>4</v>
      </c>
      <c r="K47" s="9">
        <v>0</v>
      </c>
      <c r="L47" s="9">
        <v>0</v>
      </c>
      <c r="M47" s="9">
        <v>2</v>
      </c>
      <c r="N47" s="9">
        <v>0</v>
      </c>
      <c r="O47" s="18">
        <f t="shared" si="19"/>
        <v>51.578082191780823</v>
      </c>
      <c r="P47" s="12">
        <f t="shared" si="10"/>
        <v>170</v>
      </c>
      <c r="Q47" s="12">
        <f t="shared" si="11"/>
        <v>70</v>
      </c>
      <c r="R47" s="12">
        <f t="shared" si="12"/>
        <v>30</v>
      </c>
      <c r="S47" s="12">
        <f t="shared" si="13"/>
        <v>0</v>
      </c>
      <c r="T47" s="12">
        <f t="shared" si="14"/>
        <v>0</v>
      </c>
      <c r="U47" s="12">
        <f t="shared" si="15"/>
        <v>20</v>
      </c>
      <c r="V47" s="12">
        <f t="shared" si="16"/>
        <v>0</v>
      </c>
      <c r="W47" s="12">
        <f t="shared" si="17"/>
        <v>20</v>
      </c>
      <c r="X47" s="23">
        <f t="shared" si="18"/>
        <v>310</v>
      </c>
      <c r="Y47" s="25">
        <v>39</v>
      </c>
    </row>
    <row r="48" spans="1:25" ht="19.5" customHeight="1" x14ac:dyDescent="0.3">
      <c r="A48" s="16">
        <v>268</v>
      </c>
      <c r="B48" s="16" t="s">
        <v>103</v>
      </c>
      <c r="C48" s="16" t="s">
        <v>103</v>
      </c>
      <c r="D48" s="16" t="s">
        <v>103</v>
      </c>
      <c r="E48" s="16" t="s">
        <v>88</v>
      </c>
      <c r="F48" s="17">
        <v>28911</v>
      </c>
      <c r="G48" s="21">
        <v>3</v>
      </c>
      <c r="H48" s="9">
        <v>16</v>
      </c>
      <c r="I48" s="9">
        <v>2</v>
      </c>
      <c r="J48" s="9">
        <v>0</v>
      </c>
      <c r="K48" s="9">
        <v>3</v>
      </c>
      <c r="L48" s="9">
        <v>2</v>
      </c>
      <c r="M48" s="9">
        <v>0</v>
      </c>
      <c r="N48" s="9">
        <v>0</v>
      </c>
      <c r="O48" s="18">
        <f t="shared" si="19"/>
        <v>42.504109589041093</v>
      </c>
      <c r="P48" s="12">
        <f t="shared" si="10"/>
        <v>272</v>
      </c>
      <c r="Q48" s="12">
        <f t="shared" si="11"/>
        <v>2</v>
      </c>
      <c r="R48" s="12">
        <f t="shared" si="12"/>
        <v>0</v>
      </c>
      <c r="S48" s="12">
        <f t="shared" si="13"/>
        <v>15</v>
      </c>
      <c r="T48" s="12">
        <f t="shared" si="14"/>
        <v>10</v>
      </c>
      <c r="U48" s="12">
        <f t="shared" si="15"/>
        <v>0</v>
      </c>
      <c r="V48" s="12">
        <f t="shared" si="16"/>
        <v>0</v>
      </c>
      <c r="W48" s="12">
        <f t="shared" si="17"/>
        <v>10</v>
      </c>
      <c r="X48" s="23">
        <f t="shared" si="18"/>
        <v>309</v>
      </c>
      <c r="Y48" s="24">
        <v>40</v>
      </c>
    </row>
    <row r="49" spans="1:25" ht="19.899999999999999" customHeight="1" x14ac:dyDescent="0.3">
      <c r="A49" s="16">
        <v>253</v>
      </c>
      <c r="B49" s="16" t="s">
        <v>103</v>
      </c>
      <c r="C49" s="16" t="s">
        <v>103</v>
      </c>
      <c r="D49" s="16" t="s">
        <v>103</v>
      </c>
      <c r="E49" s="16" t="s">
        <v>85</v>
      </c>
      <c r="F49" s="17">
        <v>29778</v>
      </c>
      <c r="G49" s="21">
        <v>1</v>
      </c>
      <c r="H49" s="9">
        <v>13</v>
      </c>
      <c r="I49" s="9">
        <v>30</v>
      </c>
      <c r="J49" s="9">
        <v>0</v>
      </c>
      <c r="K49" s="9">
        <v>3</v>
      </c>
      <c r="L49" s="9">
        <v>3</v>
      </c>
      <c r="M49" s="9">
        <v>0</v>
      </c>
      <c r="N49" s="9">
        <v>0</v>
      </c>
      <c r="O49" s="18">
        <f t="shared" si="19"/>
        <v>40.128767123287673</v>
      </c>
      <c r="P49" s="12">
        <f t="shared" si="10"/>
        <v>221</v>
      </c>
      <c r="Q49" s="12">
        <f t="shared" si="11"/>
        <v>30</v>
      </c>
      <c r="R49" s="12">
        <f t="shared" si="12"/>
        <v>0</v>
      </c>
      <c r="S49" s="12">
        <f t="shared" si="13"/>
        <v>15</v>
      </c>
      <c r="T49" s="12">
        <f t="shared" si="14"/>
        <v>20</v>
      </c>
      <c r="U49" s="12">
        <f t="shared" si="15"/>
        <v>0</v>
      </c>
      <c r="V49" s="12">
        <f t="shared" si="16"/>
        <v>0</v>
      </c>
      <c r="W49" s="12">
        <f t="shared" si="17"/>
        <v>10</v>
      </c>
      <c r="X49" s="23">
        <f t="shared" si="18"/>
        <v>296</v>
      </c>
      <c r="Y49" s="24">
        <v>41</v>
      </c>
    </row>
    <row r="50" spans="1:25" ht="19.899999999999999" customHeight="1" x14ac:dyDescent="0.3">
      <c r="A50" s="16">
        <v>110</v>
      </c>
      <c r="B50" s="16" t="s">
        <v>103</v>
      </c>
      <c r="C50" s="16" t="s">
        <v>103</v>
      </c>
      <c r="D50" s="16" t="s">
        <v>103</v>
      </c>
      <c r="E50" s="16" t="s">
        <v>58</v>
      </c>
      <c r="F50" s="17">
        <v>31428</v>
      </c>
      <c r="G50" s="21">
        <v>3</v>
      </c>
      <c r="H50" s="9">
        <v>10</v>
      </c>
      <c r="I50" s="9">
        <v>42</v>
      </c>
      <c r="J50" s="9">
        <v>4</v>
      </c>
      <c r="K50" s="9">
        <v>0</v>
      </c>
      <c r="L50" s="9">
        <v>4</v>
      </c>
      <c r="M50" s="9">
        <v>0</v>
      </c>
      <c r="N50" s="9">
        <v>0</v>
      </c>
      <c r="O50" s="18">
        <f t="shared" si="19"/>
        <v>35.608219178082194</v>
      </c>
      <c r="P50" s="12">
        <f t="shared" si="10"/>
        <v>170</v>
      </c>
      <c r="Q50" s="12">
        <f t="shared" si="11"/>
        <v>42</v>
      </c>
      <c r="R50" s="12">
        <f t="shared" si="12"/>
        <v>30</v>
      </c>
      <c r="S50" s="12">
        <f t="shared" si="13"/>
        <v>0</v>
      </c>
      <c r="T50" s="12">
        <f t="shared" si="14"/>
        <v>30</v>
      </c>
      <c r="U50" s="12">
        <f t="shared" si="15"/>
        <v>0</v>
      </c>
      <c r="V50" s="12">
        <f t="shared" si="16"/>
        <v>0</v>
      </c>
      <c r="W50" s="12">
        <f t="shared" si="17"/>
        <v>10</v>
      </c>
      <c r="X50" s="23">
        <f t="shared" si="18"/>
        <v>282</v>
      </c>
      <c r="Y50" s="25">
        <v>42</v>
      </c>
    </row>
    <row r="51" spans="1:25" ht="19.899999999999999" customHeight="1" x14ac:dyDescent="0.3">
      <c r="A51" s="16">
        <v>311</v>
      </c>
      <c r="B51" s="16" t="s">
        <v>103</v>
      </c>
      <c r="C51" s="16" t="s">
        <v>103</v>
      </c>
      <c r="D51" s="16" t="s">
        <v>103</v>
      </c>
      <c r="E51" s="16" t="s">
        <v>95</v>
      </c>
      <c r="F51" s="17">
        <v>30005</v>
      </c>
      <c r="G51" s="21">
        <v>3</v>
      </c>
      <c r="H51" s="9">
        <v>8</v>
      </c>
      <c r="I51" s="9">
        <v>100</v>
      </c>
      <c r="J51" s="9">
        <v>0</v>
      </c>
      <c r="K51" s="9">
        <v>0</v>
      </c>
      <c r="L51" s="9">
        <v>1</v>
      </c>
      <c r="M51" s="9">
        <v>1</v>
      </c>
      <c r="N51" s="9">
        <v>80</v>
      </c>
      <c r="O51" s="18">
        <f t="shared" si="19"/>
        <v>39.506849315068493</v>
      </c>
      <c r="P51" s="12">
        <f t="shared" si="10"/>
        <v>136</v>
      </c>
      <c r="Q51" s="12">
        <f t="shared" si="11"/>
        <v>100</v>
      </c>
      <c r="R51" s="12">
        <f t="shared" si="12"/>
        <v>0</v>
      </c>
      <c r="S51" s="12">
        <f t="shared" si="13"/>
        <v>0</v>
      </c>
      <c r="T51" s="12">
        <f t="shared" si="14"/>
        <v>5</v>
      </c>
      <c r="U51" s="12">
        <f t="shared" si="15"/>
        <v>10</v>
      </c>
      <c r="V51" s="12">
        <f t="shared" si="16"/>
        <v>17</v>
      </c>
      <c r="W51" s="12">
        <f t="shared" si="17"/>
        <v>10</v>
      </c>
      <c r="X51" s="23">
        <f t="shared" si="18"/>
        <v>278</v>
      </c>
      <c r="Y51" s="24">
        <v>43</v>
      </c>
    </row>
    <row r="52" spans="1:25" ht="19.899999999999999" customHeight="1" x14ac:dyDescent="0.3">
      <c r="A52" s="16">
        <v>144</v>
      </c>
      <c r="B52" s="16" t="s">
        <v>103</v>
      </c>
      <c r="C52" s="16" t="s">
        <v>103</v>
      </c>
      <c r="D52" s="16" t="s">
        <v>103</v>
      </c>
      <c r="E52" s="16" t="s">
        <v>64</v>
      </c>
      <c r="F52" s="17">
        <v>25660</v>
      </c>
      <c r="G52" s="21">
        <v>3</v>
      </c>
      <c r="H52" s="9">
        <v>8</v>
      </c>
      <c r="I52" s="9">
        <v>0</v>
      </c>
      <c r="J52" s="9">
        <v>6</v>
      </c>
      <c r="K52" s="9">
        <v>0</v>
      </c>
      <c r="L52" s="9">
        <v>3</v>
      </c>
      <c r="M52" s="9">
        <v>0</v>
      </c>
      <c r="N52" s="9">
        <v>0</v>
      </c>
      <c r="O52" s="18">
        <f t="shared" si="19"/>
        <v>51.410958904109592</v>
      </c>
      <c r="P52" s="12">
        <f t="shared" si="10"/>
        <v>136</v>
      </c>
      <c r="Q52" s="12">
        <f t="shared" si="11"/>
        <v>0</v>
      </c>
      <c r="R52" s="12">
        <f t="shared" si="12"/>
        <v>50</v>
      </c>
      <c r="S52" s="12">
        <f t="shared" si="13"/>
        <v>0</v>
      </c>
      <c r="T52" s="12">
        <f t="shared" si="14"/>
        <v>20</v>
      </c>
      <c r="U52" s="12">
        <f t="shared" si="15"/>
        <v>0</v>
      </c>
      <c r="V52" s="12">
        <f t="shared" si="16"/>
        <v>0</v>
      </c>
      <c r="W52" s="12">
        <f t="shared" si="17"/>
        <v>20</v>
      </c>
      <c r="X52" s="23">
        <f t="shared" si="18"/>
        <v>226</v>
      </c>
      <c r="Y52" s="24">
        <v>44</v>
      </c>
    </row>
    <row r="53" spans="1:25" ht="19.899999999999999" customHeight="1" x14ac:dyDescent="0.3">
      <c r="A53" s="16">
        <v>162</v>
      </c>
      <c r="B53" s="16" t="s">
        <v>103</v>
      </c>
      <c r="C53" s="16" t="s">
        <v>103</v>
      </c>
      <c r="D53" s="16" t="s">
        <v>103</v>
      </c>
      <c r="E53" s="16" t="s">
        <v>70</v>
      </c>
      <c r="F53" s="17">
        <v>32191</v>
      </c>
      <c r="G53" s="21">
        <v>3</v>
      </c>
      <c r="H53" s="9">
        <v>8</v>
      </c>
      <c r="I53" s="9">
        <v>9</v>
      </c>
      <c r="J53" s="9">
        <v>4</v>
      </c>
      <c r="K53" s="9">
        <v>0</v>
      </c>
      <c r="L53" s="9">
        <v>2</v>
      </c>
      <c r="M53" s="9">
        <v>2</v>
      </c>
      <c r="N53" s="9">
        <v>0</v>
      </c>
      <c r="O53" s="18">
        <f t="shared" si="19"/>
        <v>33.517808219178079</v>
      </c>
      <c r="P53" s="12">
        <f t="shared" si="10"/>
        <v>136</v>
      </c>
      <c r="Q53" s="12">
        <f t="shared" si="11"/>
        <v>9</v>
      </c>
      <c r="R53" s="12">
        <f t="shared" si="12"/>
        <v>30</v>
      </c>
      <c r="S53" s="12">
        <f t="shared" si="13"/>
        <v>0</v>
      </c>
      <c r="T53" s="12">
        <f t="shared" si="14"/>
        <v>10</v>
      </c>
      <c r="U53" s="12">
        <f t="shared" si="15"/>
        <v>20</v>
      </c>
      <c r="V53" s="12">
        <f t="shared" si="16"/>
        <v>0</v>
      </c>
      <c r="W53" s="12">
        <f t="shared" si="17"/>
        <v>10</v>
      </c>
      <c r="X53" s="23">
        <f t="shared" si="18"/>
        <v>215</v>
      </c>
      <c r="Y53" s="25">
        <v>45</v>
      </c>
    </row>
    <row r="54" spans="1:25" ht="19.899999999999999" customHeight="1" x14ac:dyDescent="0.3">
      <c r="A54" s="16">
        <v>130</v>
      </c>
      <c r="B54" s="16" t="s">
        <v>103</v>
      </c>
      <c r="C54" s="16" t="s">
        <v>103</v>
      </c>
      <c r="D54" s="16" t="s">
        <v>103</v>
      </c>
      <c r="E54" s="16" t="s">
        <v>61</v>
      </c>
      <c r="F54" s="17">
        <v>28241</v>
      </c>
      <c r="G54" s="21">
        <v>3</v>
      </c>
      <c r="H54" s="9">
        <v>8</v>
      </c>
      <c r="I54" s="9">
        <v>0</v>
      </c>
      <c r="J54" s="9">
        <v>4</v>
      </c>
      <c r="K54" s="9">
        <v>0</v>
      </c>
      <c r="L54" s="9">
        <v>4</v>
      </c>
      <c r="M54" s="9">
        <v>0</v>
      </c>
      <c r="N54" s="9">
        <v>0</v>
      </c>
      <c r="O54" s="18">
        <f t="shared" si="19"/>
        <v>44.339726027397262</v>
      </c>
      <c r="P54" s="12">
        <f t="shared" si="10"/>
        <v>136</v>
      </c>
      <c r="Q54" s="12">
        <f t="shared" si="11"/>
        <v>0</v>
      </c>
      <c r="R54" s="12">
        <f t="shared" si="12"/>
        <v>30</v>
      </c>
      <c r="S54" s="12">
        <f t="shared" si="13"/>
        <v>0</v>
      </c>
      <c r="T54" s="12">
        <f t="shared" si="14"/>
        <v>30</v>
      </c>
      <c r="U54" s="12">
        <f t="shared" si="15"/>
        <v>0</v>
      </c>
      <c r="V54" s="12">
        <f t="shared" si="16"/>
        <v>0</v>
      </c>
      <c r="W54" s="12">
        <f t="shared" si="17"/>
        <v>10</v>
      </c>
      <c r="X54" s="23">
        <f t="shared" si="18"/>
        <v>206</v>
      </c>
      <c r="Y54" s="24">
        <v>46</v>
      </c>
    </row>
    <row r="55" spans="1:25" ht="19.899999999999999" customHeight="1" x14ac:dyDescent="0.3">
      <c r="A55" s="16">
        <v>135</v>
      </c>
      <c r="B55" s="16" t="s">
        <v>103</v>
      </c>
      <c r="C55" s="16" t="s">
        <v>103</v>
      </c>
      <c r="D55" s="16" t="s">
        <v>103</v>
      </c>
      <c r="E55" s="16" t="s">
        <v>63</v>
      </c>
      <c r="F55" s="17">
        <v>24810</v>
      </c>
      <c r="G55" s="21">
        <v>3</v>
      </c>
      <c r="H55" s="9">
        <v>10</v>
      </c>
      <c r="I55" s="9">
        <v>0</v>
      </c>
      <c r="J55" s="9">
        <v>0</v>
      </c>
      <c r="K55" s="9">
        <v>0</v>
      </c>
      <c r="L55" s="9">
        <v>1</v>
      </c>
      <c r="M55" s="9">
        <v>0</v>
      </c>
      <c r="N55" s="9">
        <v>0</v>
      </c>
      <c r="O55" s="18">
        <f t="shared" si="19"/>
        <v>53.739726027397261</v>
      </c>
      <c r="P55" s="12">
        <f t="shared" si="10"/>
        <v>170</v>
      </c>
      <c r="Q55" s="12">
        <f t="shared" si="11"/>
        <v>0</v>
      </c>
      <c r="R55" s="12">
        <f t="shared" si="12"/>
        <v>0</v>
      </c>
      <c r="S55" s="12">
        <f t="shared" si="13"/>
        <v>0</v>
      </c>
      <c r="T55" s="12">
        <f t="shared" si="14"/>
        <v>5</v>
      </c>
      <c r="U55" s="12">
        <f t="shared" si="15"/>
        <v>0</v>
      </c>
      <c r="V55" s="12">
        <f t="shared" si="16"/>
        <v>0</v>
      </c>
      <c r="W55" s="12">
        <f t="shared" si="17"/>
        <v>20</v>
      </c>
      <c r="X55" s="23">
        <f t="shared" si="18"/>
        <v>195</v>
      </c>
      <c r="Y55" s="24">
        <v>47</v>
      </c>
    </row>
    <row r="56" spans="1:25" ht="19.899999999999999" customHeight="1" x14ac:dyDescent="0.3">
      <c r="A56" s="16">
        <v>163</v>
      </c>
      <c r="B56" s="16" t="s">
        <v>103</v>
      </c>
      <c r="C56" s="16" t="s">
        <v>103</v>
      </c>
      <c r="D56" s="16" t="s">
        <v>103</v>
      </c>
      <c r="E56" s="16" t="s">
        <v>71</v>
      </c>
      <c r="F56" s="17">
        <v>29596</v>
      </c>
      <c r="G56" s="21">
        <v>3</v>
      </c>
      <c r="H56" s="9">
        <v>10</v>
      </c>
      <c r="I56" s="9">
        <v>0</v>
      </c>
      <c r="J56" s="9">
        <v>0</v>
      </c>
      <c r="K56" s="9">
        <v>0</v>
      </c>
      <c r="L56" s="9">
        <v>2</v>
      </c>
      <c r="M56" s="9">
        <v>0</v>
      </c>
      <c r="N56" s="9">
        <v>0</v>
      </c>
      <c r="O56" s="18">
        <f t="shared" si="19"/>
        <v>40.627397260273973</v>
      </c>
      <c r="P56" s="12">
        <f t="shared" si="10"/>
        <v>170</v>
      </c>
      <c r="Q56" s="12">
        <f t="shared" si="11"/>
        <v>0</v>
      </c>
      <c r="R56" s="12">
        <f t="shared" si="12"/>
        <v>0</v>
      </c>
      <c r="S56" s="12">
        <f t="shared" si="13"/>
        <v>0</v>
      </c>
      <c r="T56" s="12">
        <f t="shared" si="14"/>
        <v>10</v>
      </c>
      <c r="U56" s="12">
        <f t="shared" si="15"/>
        <v>0</v>
      </c>
      <c r="V56" s="12">
        <f t="shared" si="16"/>
        <v>0</v>
      </c>
      <c r="W56" s="12">
        <f t="shared" si="17"/>
        <v>10</v>
      </c>
      <c r="X56" s="23">
        <f t="shared" si="18"/>
        <v>190</v>
      </c>
      <c r="Y56" s="25">
        <v>48</v>
      </c>
    </row>
    <row r="57" spans="1:25" ht="19.899999999999999" customHeight="1" x14ac:dyDescent="0.3">
      <c r="A57" s="16">
        <v>226</v>
      </c>
      <c r="B57" s="16" t="s">
        <v>103</v>
      </c>
      <c r="C57" s="16" t="s">
        <v>103</v>
      </c>
      <c r="D57" s="16" t="s">
        <v>103</v>
      </c>
      <c r="E57" s="16" t="s">
        <v>81</v>
      </c>
      <c r="F57" s="17">
        <v>32482</v>
      </c>
      <c r="G57" s="21">
        <v>3</v>
      </c>
      <c r="H57" s="9">
        <v>10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8">
        <f t="shared" si="19"/>
        <v>32.720547945205482</v>
      </c>
      <c r="P57" s="12">
        <f t="shared" si="10"/>
        <v>170</v>
      </c>
      <c r="Q57" s="12">
        <f t="shared" si="11"/>
        <v>0</v>
      </c>
      <c r="R57" s="12">
        <f t="shared" si="12"/>
        <v>0</v>
      </c>
      <c r="S57" s="12">
        <f t="shared" si="13"/>
        <v>0</v>
      </c>
      <c r="T57" s="12">
        <f t="shared" si="14"/>
        <v>0</v>
      </c>
      <c r="U57" s="12">
        <f t="shared" si="15"/>
        <v>0</v>
      </c>
      <c r="V57" s="12">
        <f t="shared" si="16"/>
        <v>0</v>
      </c>
      <c r="W57" s="12">
        <f t="shared" si="17"/>
        <v>10</v>
      </c>
      <c r="X57" s="23">
        <f t="shared" si="18"/>
        <v>180</v>
      </c>
      <c r="Y57" s="24">
        <v>49</v>
      </c>
    </row>
    <row r="58" spans="1:25" ht="19.899999999999999" customHeight="1" x14ac:dyDescent="0.3">
      <c r="A58" s="16">
        <v>128</v>
      </c>
      <c r="B58" s="16" t="s">
        <v>103</v>
      </c>
      <c r="C58" s="16" t="s">
        <v>103</v>
      </c>
      <c r="D58" s="16" t="s">
        <v>103</v>
      </c>
      <c r="E58" s="16" t="s">
        <v>60</v>
      </c>
      <c r="F58" s="17">
        <v>27811</v>
      </c>
      <c r="G58" s="21">
        <v>1</v>
      </c>
      <c r="H58" s="9">
        <v>7</v>
      </c>
      <c r="I58" s="9">
        <v>0</v>
      </c>
      <c r="J58" s="9">
        <v>5</v>
      </c>
      <c r="K58" s="9">
        <v>0</v>
      </c>
      <c r="L58" s="9">
        <v>2</v>
      </c>
      <c r="M58" s="9">
        <v>0</v>
      </c>
      <c r="N58" s="9">
        <v>0</v>
      </c>
      <c r="O58" s="18">
        <f t="shared" si="19"/>
        <v>45.517808219178079</v>
      </c>
      <c r="P58" s="12">
        <f t="shared" si="10"/>
        <v>119</v>
      </c>
      <c r="Q58" s="12">
        <f t="shared" si="11"/>
        <v>0</v>
      </c>
      <c r="R58" s="12">
        <f t="shared" si="12"/>
        <v>40</v>
      </c>
      <c r="S58" s="12">
        <f t="shared" si="13"/>
        <v>0</v>
      </c>
      <c r="T58" s="12">
        <f t="shared" si="14"/>
        <v>10</v>
      </c>
      <c r="U58" s="12">
        <f t="shared" si="15"/>
        <v>0</v>
      </c>
      <c r="V58" s="12">
        <f t="shared" si="16"/>
        <v>0</v>
      </c>
      <c r="W58" s="12">
        <f t="shared" si="17"/>
        <v>10</v>
      </c>
      <c r="X58" s="23">
        <f t="shared" si="18"/>
        <v>179</v>
      </c>
      <c r="Y58" s="24">
        <v>50</v>
      </c>
    </row>
    <row r="59" spans="1:25" ht="19.899999999999999" customHeight="1" x14ac:dyDescent="0.3">
      <c r="A59" s="16">
        <v>11</v>
      </c>
      <c r="B59" s="16" t="s">
        <v>103</v>
      </c>
      <c r="C59" s="16" t="s">
        <v>103</v>
      </c>
      <c r="D59" s="16" t="s">
        <v>103</v>
      </c>
      <c r="E59" s="16" t="s">
        <v>43</v>
      </c>
      <c r="F59" s="17">
        <v>22342</v>
      </c>
      <c r="G59" s="21">
        <v>3</v>
      </c>
      <c r="H59" s="9">
        <v>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8">
        <f t="shared" si="19"/>
        <v>60.5013698630137</v>
      </c>
      <c r="P59" s="12">
        <f t="shared" si="10"/>
        <v>153</v>
      </c>
      <c r="Q59" s="12">
        <f t="shared" si="11"/>
        <v>0</v>
      </c>
      <c r="R59" s="12">
        <f t="shared" si="12"/>
        <v>0</v>
      </c>
      <c r="S59" s="12">
        <f t="shared" si="13"/>
        <v>0</v>
      </c>
      <c r="T59" s="12">
        <f t="shared" si="14"/>
        <v>0</v>
      </c>
      <c r="U59" s="12">
        <f t="shared" si="15"/>
        <v>0</v>
      </c>
      <c r="V59" s="12">
        <f t="shared" si="16"/>
        <v>0</v>
      </c>
      <c r="W59" s="12">
        <f t="shared" si="17"/>
        <v>20</v>
      </c>
      <c r="X59" s="23">
        <f t="shared" si="18"/>
        <v>173</v>
      </c>
      <c r="Y59" s="25">
        <v>51</v>
      </c>
    </row>
    <row r="60" spans="1:25" ht="19.899999999999999" customHeight="1" x14ac:dyDescent="0.3">
      <c r="A60" s="16">
        <v>161</v>
      </c>
      <c r="B60" s="16" t="s">
        <v>103</v>
      </c>
      <c r="C60" s="16" t="s">
        <v>103</v>
      </c>
      <c r="D60" s="16" t="s">
        <v>103</v>
      </c>
      <c r="E60" s="16" t="s">
        <v>69</v>
      </c>
      <c r="F60" s="17">
        <v>33803</v>
      </c>
      <c r="G60" s="21">
        <v>3</v>
      </c>
      <c r="H60" s="9">
        <v>4</v>
      </c>
      <c r="I60" s="9">
        <v>0</v>
      </c>
      <c r="J60" s="9">
        <v>6</v>
      </c>
      <c r="K60" s="9">
        <v>3</v>
      </c>
      <c r="L60" s="9">
        <v>3</v>
      </c>
      <c r="M60" s="9">
        <v>0</v>
      </c>
      <c r="N60" s="9">
        <v>0</v>
      </c>
      <c r="O60" s="18">
        <f t="shared" si="19"/>
        <v>29.101369863013698</v>
      </c>
      <c r="P60" s="12">
        <f t="shared" si="10"/>
        <v>68</v>
      </c>
      <c r="Q60" s="12">
        <f t="shared" si="11"/>
        <v>0</v>
      </c>
      <c r="R60" s="12">
        <f t="shared" si="12"/>
        <v>50</v>
      </c>
      <c r="S60" s="12">
        <f t="shared" si="13"/>
        <v>15</v>
      </c>
      <c r="T60" s="12">
        <f t="shared" si="14"/>
        <v>20</v>
      </c>
      <c r="U60" s="12">
        <f t="shared" si="15"/>
        <v>0</v>
      </c>
      <c r="V60" s="12">
        <f t="shared" si="16"/>
        <v>0</v>
      </c>
      <c r="W60" s="12">
        <f t="shared" si="17"/>
        <v>10</v>
      </c>
      <c r="X60" s="23">
        <f t="shared" si="18"/>
        <v>163</v>
      </c>
      <c r="Y60" s="24">
        <v>52</v>
      </c>
    </row>
    <row r="61" spans="1:25" ht="19.899999999999999" customHeight="1" x14ac:dyDescent="0.3">
      <c r="A61" s="16">
        <v>64</v>
      </c>
      <c r="B61" s="16" t="s">
        <v>103</v>
      </c>
      <c r="C61" s="16" t="s">
        <v>103</v>
      </c>
      <c r="D61" s="16" t="s">
        <v>103</v>
      </c>
      <c r="E61" s="16" t="s">
        <v>53</v>
      </c>
      <c r="F61" s="17">
        <v>29413</v>
      </c>
      <c r="G61" s="21">
        <v>3</v>
      </c>
      <c r="H61" s="9">
        <v>5</v>
      </c>
      <c r="I61" s="9">
        <v>2</v>
      </c>
      <c r="J61" s="9">
        <v>4</v>
      </c>
      <c r="K61" s="9">
        <v>0</v>
      </c>
      <c r="L61" s="9">
        <v>4</v>
      </c>
      <c r="M61" s="9">
        <v>0</v>
      </c>
      <c r="N61" s="9">
        <v>0</v>
      </c>
      <c r="O61" s="18">
        <f t="shared" si="19"/>
        <v>41.128767123287673</v>
      </c>
      <c r="P61" s="12">
        <f t="shared" si="10"/>
        <v>85</v>
      </c>
      <c r="Q61" s="12">
        <f t="shared" si="11"/>
        <v>2</v>
      </c>
      <c r="R61" s="12">
        <f t="shared" si="12"/>
        <v>30</v>
      </c>
      <c r="S61" s="12">
        <f t="shared" si="13"/>
        <v>0</v>
      </c>
      <c r="T61" s="12">
        <f t="shared" si="14"/>
        <v>30</v>
      </c>
      <c r="U61" s="12">
        <f t="shared" si="15"/>
        <v>0</v>
      </c>
      <c r="V61" s="12">
        <f t="shared" si="16"/>
        <v>0</v>
      </c>
      <c r="W61" s="12">
        <f t="shared" si="17"/>
        <v>10</v>
      </c>
      <c r="X61" s="23">
        <f t="shared" si="18"/>
        <v>157</v>
      </c>
      <c r="Y61" s="24">
        <v>53</v>
      </c>
    </row>
    <row r="62" spans="1:25" ht="19.899999999999999" customHeight="1" x14ac:dyDescent="0.3">
      <c r="A62" s="16">
        <v>25</v>
      </c>
      <c r="B62" s="16" t="s">
        <v>103</v>
      </c>
      <c r="C62" s="16" t="s">
        <v>103</v>
      </c>
      <c r="D62" s="16" t="s">
        <v>103</v>
      </c>
      <c r="E62" s="16" t="s">
        <v>45</v>
      </c>
      <c r="F62" s="17">
        <v>23704</v>
      </c>
      <c r="G62" s="21">
        <v>3</v>
      </c>
      <c r="H62" s="9">
        <v>8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8">
        <f t="shared" si="19"/>
        <v>56.769863013698632</v>
      </c>
      <c r="P62" s="12">
        <f t="shared" si="10"/>
        <v>136</v>
      </c>
      <c r="Q62" s="12">
        <f t="shared" si="11"/>
        <v>0</v>
      </c>
      <c r="R62" s="12">
        <f t="shared" si="12"/>
        <v>0</v>
      </c>
      <c r="S62" s="12">
        <f t="shared" si="13"/>
        <v>0</v>
      </c>
      <c r="T62" s="12">
        <f t="shared" si="14"/>
        <v>0</v>
      </c>
      <c r="U62" s="12">
        <f t="shared" si="15"/>
        <v>0</v>
      </c>
      <c r="V62" s="12">
        <f t="shared" si="16"/>
        <v>0</v>
      </c>
      <c r="W62" s="12">
        <f t="shared" si="17"/>
        <v>20</v>
      </c>
      <c r="X62" s="23">
        <f t="shared" si="18"/>
        <v>156</v>
      </c>
      <c r="Y62" s="25">
        <v>54</v>
      </c>
    </row>
    <row r="63" spans="1:25" ht="19.899999999999999" customHeight="1" x14ac:dyDescent="0.3">
      <c r="A63" s="16">
        <v>159</v>
      </c>
      <c r="B63" s="16" t="s">
        <v>103</v>
      </c>
      <c r="C63" s="16" t="s">
        <v>103</v>
      </c>
      <c r="D63" s="16" t="s">
        <v>103</v>
      </c>
      <c r="E63" s="16" t="s">
        <v>68</v>
      </c>
      <c r="F63" s="17">
        <v>25995</v>
      </c>
      <c r="G63" s="21">
        <v>1</v>
      </c>
      <c r="H63" s="9">
        <v>7</v>
      </c>
      <c r="I63" s="9">
        <v>0</v>
      </c>
      <c r="J63" s="9">
        <v>0</v>
      </c>
      <c r="K63" s="9">
        <v>0</v>
      </c>
      <c r="L63" s="9">
        <v>2</v>
      </c>
      <c r="M63" s="9">
        <v>0</v>
      </c>
      <c r="N63" s="9">
        <v>0</v>
      </c>
      <c r="O63" s="18">
        <f t="shared" si="19"/>
        <v>50.493150684931507</v>
      </c>
      <c r="P63" s="12">
        <f t="shared" si="10"/>
        <v>119</v>
      </c>
      <c r="Q63" s="12">
        <f t="shared" si="11"/>
        <v>0</v>
      </c>
      <c r="R63" s="12">
        <f t="shared" si="12"/>
        <v>0</v>
      </c>
      <c r="S63" s="12">
        <f t="shared" si="13"/>
        <v>0</v>
      </c>
      <c r="T63" s="12">
        <f t="shared" si="14"/>
        <v>10</v>
      </c>
      <c r="U63" s="12">
        <f t="shared" si="15"/>
        <v>0</v>
      </c>
      <c r="V63" s="12">
        <f t="shared" si="16"/>
        <v>0</v>
      </c>
      <c r="W63" s="12">
        <f t="shared" si="17"/>
        <v>20</v>
      </c>
      <c r="X63" s="23">
        <f t="shared" si="18"/>
        <v>149</v>
      </c>
      <c r="Y63" s="24">
        <v>55</v>
      </c>
    </row>
    <row r="64" spans="1:25" ht="19.899999999999999" customHeight="1" x14ac:dyDescent="0.3">
      <c r="A64" s="16">
        <v>291</v>
      </c>
      <c r="B64" s="16" t="s">
        <v>103</v>
      </c>
      <c r="C64" s="16" t="s">
        <v>103</v>
      </c>
      <c r="D64" s="16" t="s">
        <v>103</v>
      </c>
      <c r="E64" s="16" t="s">
        <v>92</v>
      </c>
      <c r="F64" s="17">
        <v>28094</v>
      </c>
      <c r="G64" s="21">
        <v>3</v>
      </c>
      <c r="H64" s="9">
        <v>3</v>
      </c>
      <c r="I64" s="9">
        <v>8</v>
      </c>
      <c r="J64" s="9">
        <v>7</v>
      </c>
      <c r="K64" s="9">
        <v>0</v>
      </c>
      <c r="L64" s="9">
        <v>0</v>
      </c>
      <c r="M64" s="9">
        <v>0</v>
      </c>
      <c r="N64" s="9">
        <v>67</v>
      </c>
      <c r="O64" s="18">
        <f t="shared" si="19"/>
        <v>44.742465753424661</v>
      </c>
      <c r="P64" s="12">
        <f t="shared" si="10"/>
        <v>51</v>
      </c>
      <c r="Q64" s="12">
        <f t="shared" si="11"/>
        <v>8</v>
      </c>
      <c r="R64" s="12">
        <f t="shared" si="12"/>
        <v>60</v>
      </c>
      <c r="S64" s="12">
        <f t="shared" si="13"/>
        <v>0</v>
      </c>
      <c r="T64" s="12">
        <f t="shared" si="14"/>
        <v>0</v>
      </c>
      <c r="U64" s="12">
        <f t="shared" si="15"/>
        <v>0</v>
      </c>
      <c r="V64" s="12">
        <f t="shared" si="16"/>
        <v>15</v>
      </c>
      <c r="W64" s="12">
        <f t="shared" si="17"/>
        <v>10</v>
      </c>
      <c r="X64" s="23">
        <f t="shared" si="18"/>
        <v>144</v>
      </c>
      <c r="Y64" s="24">
        <v>56</v>
      </c>
    </row>
    <row r="65" spans="6:25" x14ac:dyDescent="0.3">
      <c r="F65" s="20"/>
      <c r="X65" s="26"/>
      <c r="Y65" s="26"/>
    </row>
    <row r="66" spans="6:25" x14ac:dyDescent="0.3">
      <c r="X66" s="26"/>
      <c r="Y66" s="26"/>
    </row>
    <row r="67" spans="6:25" x14ac:dyDescent="0.3">
      <c r="M67" s="27" t="s">
        <v>98</v>
      </c>
      <c r="N67" s="28"/>
      <c r="O67" s="28"/>
    </row>
    <row r="68" spans="6:25" x14ac:dyDescent="0.3">
      <c r="M68" s="27" t="s">
        <v>99</v>
      </c>
      <c r="N68" s="28"/>
      <c r="O68" s="28"/>
    </row>
    <row r="69" spans="6:25" x14ac:dyDescent="0.3">
      <c r="M69" s="27" t="s">
        <v>105</v>
      </c>
      <c r="N69" s="28"/>
      <c r="O69" s="28"/>
    </row>
    <row r="70" spans="6:25" x14ac:dyDescent="0.3">
      <c r="M70" s="22"/>
      <c r="N70" s="22"/>
      <c r="O70" s="22"/>
    </row>
    <row r="71" spans="6:25" x14ac:dyDescent="0.3">
      <c r="M71" s="22"/>
      <c r="N71" s="22"/>
      <c r="O71" s="22"/>
    </row>
    <row r="72" spans="6:25" x14ac:dyDescent="0.3">
      <c r="M72" s="27" t="s">
        <v>100</v>
      </c>
      <c r="N72" s="28"/>
      <c r="O72" s="28"/>
    </row>
    <row r="73" spans="6:25" x14ac:dyDescent="0.3">
      <c r="L73" s="22" t="s">
        <v>104</v>
      </c>
    </row>
  </sheetData>
  <sheetProtection formatCells="0" formatColumns="0" formatRows="0" insertColumns="0" insertRows="0" insertHyperlinks="0" deleteColumns="0" deleteRows="0" sort="0" autoFilter="0" pivotTables="0"/>
  <autoFilter ref="A8:Y64">
    <sortState ref="A10:Z64">
      <sortCondition descending="1" ref="X8:X64"/>
    </sortState>
  </autoFilter>
  <sortState ref="A9:Y20">
    <sortCondition descending="1" ref="X9:X20"/>
  </sortState>
  <mergeCells count="37">
    <mergeCell ref="A6:A8"/>
    <mergeCell ref="B6:B8"/>
    <mergeCell ref="C6:C8"/>
    <mergeCell ref="D6:D8"/>
    <mergeCell ref="E6:E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G6:G8"/>
    <mergeCell ref="V3:Y3"/>
    <mergeCell ref="M67:O67"/>
    <mergeCell ref="M68:O68"/>
    <mergeCell ref="M69:O69"/>
    <mergeCell ref="M72:O72"/>
    <mergeCell ref="V1:Y1"/>
    <mergeCell ref="D3:S3"/>
    <mergeCell ref="V7:V8"/>
    <mergeCell ref="W7:W8"/>
    <mergeCell ref="P6:W6"/>
    <mergeCell ref="P7:P8"/>
    <mergeCell ref="R7:R8"/>
    <mergeCell ref="S7:S8"/>
    <mergeCell ref="T7:T8"/>
    <mergeCell ref="U7:U8"/>
    <mergeCell ref="Q7:Q8"/>
    <mergeCell ref="F6:F8"/>
  </mergeCells>
  <dataValidations disablePrompts="1" count="1">
    <dataValidation type="list" allowBlank="1" showInputMessage="1" showErrorMessage="1" sqref="WKW1:WKY4 WUU5:WUW5 WKY5:WLA5 WBC5:WBE5 VRG5:VRI5 VHK5:VHM5 UXO5:UXQ5 UNS5:UNU5 UDW5:UDY5 TUA5:TUC5 TKE5:TKG5 TAI5:TAK5 SQM5:SQO5 SGQ5:SGS5 RWU5:RWW5 RMY5:RNA5 RDC5:RDE5 QTG5:QTI5 QJK5:QJM5 PZO5:PZQ5 PPS5:PPU5 PFW5:PFY5 OWA5:OWC5 OME5:OMG5 OCI5:OCK5 NSM5:NSO5 NIQ5:NIS5 MYU5:MYW5 MOY5:MPA5 MFC5:MFE5 LVG5:LVI5 LLK5:LLM5 LBO5:LBQ5 KRS5:KRU5 KHW5:KHY5 JYA5:JYC5 JOE5:JOG5 JEI5:JEK5 IUM5:IUO5 IKQ5:IKS5 IAU5:IAW5 HQY5:HRA5 HHC5:HHE5 GXG5:GXI5 GNK5:GNM5 GDO5:GDQ5 FTS5:FTU5 FJW5:FJY5 FAA5:FAC5 EQE5:EQG5 EGI5:EGK5 DWM5:DWO5 DMQ5:DMS5 DCU5:DCW5 CSY5:CTA5 CJC5:CJE5 BZG5:BZI5 BPK5:BPM5 BFO5:BFQ5 AVS5:AVU5 ALW5:ALY5 ACA5:ACC5 SE5:SG5 II5:IK5 WUS1:WUU4 IG1:II4 SC1:SE4 ABY1:ACA4 ALU1:ALW4 AVQ1:AVS4 BFM1:BFO4 BPI1:BPK4 BZE1:BZG4 CJA1:CJC4 CSW1:CSY4 DCS1:DCU4 DMO1:DMQ4 DWK1:DWM4 EGG1:EGI4 EQC1:EQE4 EZY1:FAA4 FJU1:FJW4 FTQ1:FTS4 GDM1:GDO4 GNI1:GNK4 GXE1:GXG4 HHA1:HHC4 HQW1:HQY4 IAS1:IAU4 IKO1:IKQ4 IUK1:IUM4 JEG1:JEI4 JOC1:JOE4 JXY1:JYA4 KHU1:KHW4 KRQ1:KRS4 LBM1:LBO4 LLI1:LLK4 LVE1:LVG4 MFA1:MFC4 MOW1:MOY4 MYS1:MYU4 NIO1:NIQ4 NSK1:NSM4 OCG1:OCI4 OMC1:OME4 OVY1:OWA4 PFU1:PFW4 PPQ1:PPS4 PZM1:PZO4 QJI1:QJK4 QTE1:QTG4 RDA1:RDC4 RMW1:RMY4 RWS1:RWU4 SGO1:SGQ4 SQK1:SQM4 TAG1:TAI4 TKC1:TKE4 TTY1:TUA4 UDU1:UDW4 UNQ1:UNS4 UXM1:UXO4 VHI1:VHK4 VRE1:VRG4 WBA1:WBC4">
      <formula1>#REF!</formula1>
    </dataValidation>
  </dataValidations>
  <printOptions horizontalCentered="1"/>
  <pageMargins left="0.7" right="0.7" top="0.75" bottom="0.75" header="0.3" footer="0.3"/>
  <pageSetup paperSize="8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2021-08-20T09:30:47Z</cp:lastPrinted>
  <dcterms:created xsi:type="dcterms:W3CDTF">2020-08-09T11:20:44Z</dcterms:created>
  <dcterms:modified xsi:type="dcterms:W3CDTF">2021-08-25T07:34:10Z</dcterms:modified>
</cp:coreProperties>
</file>