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8.108.184\Gr_prosop\2020\ΠΡΟΚΗΡΥΞΕΙΣ\ΣΧΟΛΙΚΕΣ ΚΑΘΑΡΙΣΤΡΙΕΣ\ΠΙΝΑΚΕΣ ΚΑΤΑΤΑΞΗΣ\ΠΙΝΑΚΕΣ ΓΙΑ ΑΝΑΡΤΗΣΗ\"/>
    </mc:Choice>
  </mc:AlternateContent>
  <bookViews>
    <workbookView xWindow="0" yWindow="0" windowWidth="25200" windowHeight="13140"/>
  </bookViews>
  <sheets>
    <sheet name="ΠΙΝΑΚΑΣ ΕΠΙΤΥΧΟΝΤΩΝ" sheetId="1" r:id="rId1"/>
  </sheets>
  <definedNames>
    <definedName name="_xlnm._FilterDatabase" localSheetId="0" hidden="1">'ΠΙΝΑΚΑΣ ΕΠΙΤΥΧΟΝΤΩΝ'!$A$8:$AD$128</definedName>
    <definedName name="_xlnm.Print_Titles" localSheetId="0">'ΠΙΝΑΚΑΣ ΕΠΙΤΥΧΟΝΤΩΝ'!$1:$8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9" i="1" l="1"/>
  <c r="W129" i="1"/>
  <c r="V129" i="1"/>
  <c r="U129" i="1"/>
  <c r="T129" i="1"/>
  <c r="S129" i="1"/>
  <c r="R129" i="1"/>
  <c r="Q129" i="1"/>
  <c r="Y129" i="1" s="1"/>
  <c r="Z129" i="1" l="1"/>
  <c r="AA97" i="1" l="1"/>
  <c r="AA71" i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67" i="1"/>
  <c r="AA62" i="1"/>
  <c r="AA63" i="1" s="1"/>
  <c r="AA37" i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20" i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16" i="1"/>
  <c r="AA17" i="1" s="1"/>
  <c r="Q128" i="1" l="1"/>
  <c r="Q84" i="1"/>
  <c r="Q76" i="1"/>
  <c r="Q12" i="1"/>
  <c r="Q63" i="1"/>
  <c r="Q127" i="1"/>
  <c r="Q29" i="1"/>
  <c r="Q126" i="1"/>
  <c r="Q125" i="1"/>
  <c r="Q68" i="1"/>
  <c r="Q124" i="1"/>
  <c r="Q72" i="1"/>
  <c r="Q45" i="1"/>
  <c r="Q123" i="1"/>
  <c r="Q122" i="1"/>
  <c r="Q121" i="1"/>
  <c r="Q120" i="1"/>
  <c r="Q119" i="1"/>
  <c r="Q44" i="1"/>
  <c r="Q118" i="1"/>
  <c r="Q20" i="1"/>
  <c r="Q22" i="1"/>
  <c r="Q117" i="1"/>
  <c r="Q91" i="1"/>
  <c r="Q64" i="1"/>
  <c r="Q70" i="1"/>
  <c r="Q116" i="1"/>
  <c r="Q115" i="1"/>
  <c r="Q114" i="1"/>
  <c r="Q113" i="1"/>
  <c r="Q93" i="1"/>
  <c r="Q112" i="1"/>
  <c r="Q111" i="1"/>
  <c r="Q110" i="1"/>
  <c r="Q90" i="1"/>
  <c r="Q109" i="1"/>
  <c r="Q74" i="1"/>
  <c r="Q97" i="1"/>
  <c r="Q88" i="1"/>
  <c r="Q21" i="1"/>
  <c r="Q94" i="1"/>
  <c r="Q71" i="1"/>
  <c r="Q19" i="1"/>
  <c r="Q50" i="1"/>
  <c r="Q79" i="1"/>
  <c r="Q66" i="1"/>
  <c r="Q92" i="1"/>
  <c r="Q85" i="1"/>
  <c r="Q58" i="1"/>
  <c r="Q33" i="1"/>
  <c r="Q27" i="1"/>
  <c r="Q56" i="1"/>
  <c r="Q108" i="1"/>
  <c r="Q59" i="1"/>
  <c r="Q31" i="1"/>
  <c r="Q13" i="1"/>
  <c r="Q17" i="1"/>
  <c r="Q36" i="1"/>
  <c r="Q107" i="1"/>
  <c r="Q80" i="1"/>
  <c r="Q46" i="1"/>
  <c r="Q55" i="1"/>
  <c r="Q34" i="1"/>
  <c r="Q106" i="1"/>
  <c r="Q82" i="1"/>
  <c r="Q53" i="1"/>
  <c r="Q83" i="1"/>
  <c r="Q24" i="1"/>
  <c r="Q89" i="1"/>
  <c r="Q75" i="1"/>
  <c r="Q105" i="1"/>
  <c r="Q104" i="1"/>
  <c r="Q15" i="1"/>
  <c r="Q103" i="1"/>
  <c r="Q102" i="1"/>
  <c r="Q86" i="1"/>
  <c r="Q62" i="1"/>
  <c r="Q32" i="1"/>
  <c r="Q47" i="1"/>
  <c r="Q49" i="1"/>
  <c r="Q38" i="1"/>
  <c r="Q11" i="1"/>
  <c r="Q81" i="1"/>
  <c r="Q67" i="1"/>
  <c r="Q77" i="1"/>
  <c r="Q52" i="1"/>
  <c r="Q28" i="1"/>
  <c r="Q25" i="1"/>
  <c r="Q78" i="1"/>
  <c r="Q43" i="1"/>
  <c r="Q42" i="1"/>
  <c r="Q101" i="1"/>
  <c r="Q100" i="1"/>
  <c r="Q57" i="1"/>
  <c r="Q14" i="1"/>
  <c r="Q39" i="1"/>
  <c r="Q54" i="1"/>
  <c r="Q99" i="1"/>
  <c r="Q16" i="1"/>
  <c r="Q37" i="1"/>
  <c r="Q61" i="1"/>
  <c r="Q26" i="1"/>
  <c r="Q73" i="1"/>
  <c r="Q98" i="1"/>
  <c r="Q51" i="1"/>
  <c r="Q95" i="1"/>
  <c r="Q30" i="1"/>
  <c r="Q69" i="1"/>
  <c r="Q65" i="1"/>
  <c r="Q60" i="1"/>
  <c r="Q40" i="1"/>
  <c r="Q23" i="1"/>
  <c r="Q96" i="1"/>
  <c r="Q41" i="1"/>
  <c r="Q35" i="1"/>
  <c r="Q18" i="1"/>
  <c r="Q10" i="1"/>
  <c r="Q9" i="1"/>
  <c r="Q48" i="1"/>
  <c r="X87" i="1" l="1"/>
  <c r="W87" i="1"/>
  <c r="V87" i="1"/>
  <c r="U87" i="1"/>
  <c r="T87" i="1"/>
  <c r="S87" i="1"/>
  <c r="R87" i="1"/>
  <c r="Q87" i="1"/>
  <c r="Y87" i="1" s="1"/>
  <c r="X128" i="1"/>
  <c r="W128" i="1"/>
  <c r="V128" i="1"/>
  <c r="U128" i="1"/>
  <c r="T128" i="1"/>
  <c r="S128" i="1"/>
  <c r="R128" i="1"/>
  <c r="Y128" i="1"/>
  <c r="X84" i="1"/>
  <c r="W84" i="1"/>
  <c r="V84" i="1"/>
  <c r="U84" i="1"/>
  <c r="T84" i="1"/>
  <c r="S84" i="1"/>
  <c r="R84" i="1"/>
  <c r="Y84" i="1"/>
  <c r="X76" i="1"/>
  <c r="W76" i="1"/>
  <c r="V76" i="1"/>
  <c r="U76" i="1"/>
  <c r="T76" i="1"/>
  <c r="S76" i="1"/>
  <c r="R76" i="1"/>
  <c r="Y76" i="1"/>
  <c r="X12" i="1"/>
  <c r="W12" i="1"/>
  <c r="V12" i="1"/>
  <c r="U12" i="1"/>
  <c r="T12" i="1"/>
  <c r="S12" i="1"/>
  <c r="R12" i="1"/>
  <c r="Y12" i="1"/>
  <c r="X63" i="1"/>
  <c r="W63" i="1"/>
  <c r="V63" i="1"/>
  <c r="U63" i="1"/>
  <c r="T63" i="1"/>
  <c r="S63" i="1"/>
  <c r="R63" i="1"/>
  <c r="Y63" i="1"/>
  <c r="X127" i="1"/>
  <c r="W127" i="1"/>
  <c r="V127" i="1"/>
  <c r="U127" i="1"/>
  <c r="T127" i="1"/>
  <c r="S127" i="1"/>
  <c r="R127" i="1"/>
  <c r="Y127" i="1"/>
  <c r="X29" i="1"/>
  <c r="W29" i="1"/>
  <c r="V29" i="1"/>
  <c r="U29" i="1"/>
  <c r="T29" i="1"/>
  <c r="S29" i="1"/>
  <c r="R29" i="1"/>
  <c r="Y29" i="1"/>
  <c r="X126" i="1"/>
  <c r="W126" i="1"/>
  <c r="V126" i="1"/>
  <c r="U126" i="1"/>
  <c r="T126" i="1"/>
  <c r="S126" i="1"/>
  <c r="R126" i="1"/>
  <c r="Y126" i="1"/>
  <c r="X125" i="1"/>
  <c r="W125" i="1"/>
  <c r="V125" i="1"/>
  <c r="U125" i="1"/>
  <c r="T125" i="1"/>
  <c r="S125" i="1"/>
  <c r="R125" i="1"/>
  <c r="Y125" i="1"/>
  <c r="X68" i="1"/>
  <c r="W68" i="1"/>
  <c r="V68" i="1"/>
  <c r="U68" i="1"/>
  <c r="T68" i="1"/>
  <c r="S68" i="1"/>
  <c r="R68" i="1"/>
  <c r="Y68" i="1"/>
  <c r="X124" i="1"/>
  <c r="W124" i="1"/>
  <c r="V124" i="1"/>
  <c r="U124" i="1"/>
  <c r="T124" i="1"/>
  <c r="S124" i="1"/>
  <c r="R124" i="1"/>
  <c r="Y124" i="1"/>
  <c r="X72" i="1"/>
  <c r="W72" i="1"/>
  <c r="V72" i="1"/>
  <c r="U72" i="1"/>
  <c r="T72" i="1"/>
  <c r="S72" i="1"/>
  <c r="R72" i="1"/>
  <c r="Y72" i="1"/>
  <c r="X45" i="1"/>
  <c r="W45" i="1"/>
  <c r="V45" i="1"/>
  <c r="U45" i="1"/>
  <c r="T45" i="1"/>
  <c r="S45" i="1"/>
  <c r="R45" i="1"/>
  <c r="Y45" i="1"/>
  <c r="X123" i="1"/>
  <c r="W123" i="1"/>
  <c r="V123" i="1"/>
  <c r="U123" i="1"/>
  <c r="T123" i="1"/>
  <c r="S123" i="1"/>
  <c r="R123" i="1"/>
  <c r="Y123" i="1"/>
  <c r="X122" i="1"/>
  <c r="W122" i="1"/>
  <c r="V122" i="1"/>
  <c r="U122" i="1"/>
  <c r="T122" i="1"/>
  <c r="S122" i="1"/>
  <c r="R122" i="1"/>
  <c r="Y122" i="1"/>
  <c r="X121" i="1"/>
  <c r="W121" i="1"/>
  <c r="V121" i="1"/>
  <c r="U121" i="1"/>
  <c r="T121" i="1"/>
  <c r="S121" i="1"/>
  <c r="R121" i="1"/>
  <c r="Y121" i="1"/>
  <c r="X120" i="1"/>
  <c r="W120" i="1"/>
  <c r="V120" i="1"/>
  <c r="U120" i="1"/>
  <c r="T120" i="1"/>
  <c r="S120" i="1"/>
  <c r="R120" i="1"/>
  <c r="Y120" i="1"/>
  <c r="X119" i="1"/>
  <c r="W119" i="1"/>
  <c r="V119" i="1"/>
  <c r="U119" i="1"/>
  <c r="T119" i="1"/>
  <c r="S119" i="1"/>
  <c r="R119" i="1"/>
  <c r="Y119" i="1"/>
  <c r="X44" i="1"/>
  <c r="W44" i="1"/>
  <c r="V44" i="1"/>
  <c r="U44" i="1"/>
  <c r="T44" i="1"/>
  <c r="S44" i="1"/>
  <c r="R44" i="1"/>
  <c r="Y44" i="1"/>
  <c r="X118" i="1"/>
  <c r="W118" i="1"/>
  <c r="V118" i="1"/>
  <c r="U118" i="1"/>
  <c r="T118" i="1"/>
  <c r="S118" i="1"/>
  <c r="R118" i="1"/>
  <c r="Y118" i="1"/>
  <c r="X20" i="1"/>
  <c r="W20" i="1"/>
  <c r="V20" i="1"/>
  <c r="U20" i="1"/>
  <c r="T20" i="1"/>
  <c r="S20" i="1"/>
  <c r="R20" i="1"/>
  <c r="Y20" i="1"/>
  <c r="X22" i="1"/>
  <c r="W22" i="1"/>
  <c r="V22" i="1"/>
  <c r="U22" i="1"/>
  <c r="T22" i="1"/>
  <c r="S22" i="1"/>
  <c r="R22" i="1"/>
  <c r="Y22" i="1"/>
  <c r="X117" i="1"/>
  <c r="W117" i="1"/>
  <c r="V117" i="1"/>
  <c r="U117" i="1"/>
  <c r="T117" i="1"/>
  <c r="S117" i="1"/>
  <c r="R117" i="1"/>
  <c r="Y117" i="1"/>
  <c r="X91" i="1"/>
  <c r="W91" i="1"/>
  <c r="V91" i="1"/>
  <c r="U91" i="1"/>
  <c r="T91" i="1"/>
  <c r="S91" i="1"/>
  <c r="R91" i="1"/>
  <c r="Y91" i="1"/>
  <c r="X64" i="1"/>
  <c r="W64" i="1"/>
  <c r="V64" i="1"/>
  <c r="U64" i="1"/>
  <c r="T64" i="1"/>
  <c r="S64" i="1"/>
  <c r="R64" i="1"/>
  <c r="Y64" i="1"/>
  <c r="X70" i="1"/>
  <c r="W70" i="1"/>
  <c r="V70" i="1"/>
  <c r="U70" i="1"/>
  <c r="T70" i="1"/>
  <c r="S70" i="1"/>
  <c r="R70" i="1"/>
  <c r="Y70" i="1"/>
  <c r="X116" i="1"/>
  <c r="W116" i="1"/>
  <c r="V116" i="1"/>
  <c r="U116" i="1"/>
  <c r="T116" i="1"/>
  <c r="S116" i="1"/>
  <c r="R116" i="1"/>
  <c r="Y116" i="1"/>
  <c r="X115" i="1"/>
  <c r="W115" i="1"/>
  <c r="V115" i="1"/>
  <c r="U115" i="1"/>
  <c r="T115" i="1"/>
  <c r="S115" i="1"/>
  <c r="R115" i="1"/>
  <c r="Y115" i="1"/>
  <c r="X114" i="1"/>
  <c r="W114" i="1"/>
  <c r="V114" i="1"/>
  <c r="U114" i="1"/>
  <c r="T114" i="1"/>
  <c r="S114" i="1"/>
  <c r="R114" i="1"/>
  <c r="Y114" i="1"/>
  <c r="X113" i="1"/>
  <c r="W113" i="1"/>
  <c r="V113" i="1"/>
  <c r="U113" i="1"/>
  <c r="T113" i="1"/>
  <c r="S113" i="1"/>
  <c r="R113" i="1"/>
  <c r="Y113" i="1"/>
  <c r="X93" i="1"/>
  <c r="W93" i="1"/>
  <c r="V93" i="1"/>
  <c r="U93" i="1"/>
  <c r="T93" i="1"/>
  <c r="S93" i="1"/>
  <c r="R93" i="1"/>
  <c r="Y93" i="1"/>
  <c r="X112" i="1"/>
  <c r="W112" i="1"/>
  <c r="V112" i="1"/>
  <c r="U112" i="1"/>
  <c r="T112" i="1"/>
  <c r="S112" i="1"/>
  <c r="R112" i="1"/>
  <c r="Y112" i="1"/>
  <c r="X111" i="1"/>
  <c r="W111" i="1"/>
  <c r="V111" i="1"/>
  <c r="U111" i="1"/>
  <c r="T111" i="1"/>
  <c r="S111" i="1"/>
  <c r="R111" i="1"/>
  <c r="Y111" i="1"/>
  <c r="X110" i="1"/>
  <c r="W110" i="1"/>
  <c r="V110" i="1"/>
  <c r="U110" i="1"/>
  <c r="T110" i="1"/>
  <c r="S110" i="1"/>
  <c r="R110" i="1"/>
  <c r="Y110" i="1"/>
  <c r="X90" i="1"/>
  <c r="W90" i="1"/>
  <c r="V90" i="1"/>
  <c r="U90" i="1"/>
  <c r="T90" i="1"/>
  <c r="S90" i="1"/>
  <c r="R90" i="1"/>
  <c r="Y90" i="1"/>
  <c r="X109" i="1"/>
  <c r="W109" i="1"/>
  <c r="V109" i="1"/>
  <c r="U109" i="1"/>
  <c r="T109" i="1"/>
  <c r="S109" i="1"/>
  <c r="R109" i="1"/>
  <c r="Y109" i="1"/>
  <c r="X74" i="1"/>
  <c r="W74" i="1"/>
  <c r="V74" i="1"/>
  <c r="U74" i="1"/>
  <c r="T74" i="1"/>
  <c r="S74" i="1"/>
  <c r="R74" i="1"/>
  <c r="Y74" i="1"/>
  <c r="X97" i="1"/>
  <c r="W97" i="1"/>
  <c r="V97" i="1"/>
  <c r="U97" i="1"/>
  <c r="T97" i="1"/>
  <c r="S97" i="1"/>
  <c r="R97" i="1"/>
  <c r="Y97" i="1"/>
  <c r="X88" i="1"/>
  <c r="W88" i="1"/>
  <c r="V88" i="1"/>
  <c r="U88" i="1"/>
  <c r="T88" i="1"/>
  <c r="S88" i="1"/>
  <c r="R88" i="1"/>
  <c r="Y88" i="1"/>
  <c r="X21" i="1"/>
  <c r="W21" i="1"/>
  <c r="V21" i="1"/>
  <c r="U21" i="1"/>
  <c r="T21" i="1"/>
  <c r="S21" i="1"/>
  <c r="R21" i="1"/>
  <c r="Y21" i="1"/>
  <c r="X94" i="1"/>
  <c r="W94" i="1"/>
  <c r="V94" i="1"/>
  <c r="U94" i="1"/>
  <c r="T94" i="1"/>
  <c r="S94" i="1"/>
  <c r="R94" i="1"/>
  <c r="Y94" i="1"/>
  <c r="X71" i="1"/>
  <c r="W71" i="1"/>
  <c r="V71" i="1"/>
  <c r="U71" i="1"/>
  <c r="T71" i="1"/>
  <c r="S71" i="1"/>
  <c r="R71" i="1"/>
  <c r="Y71" i="1"/>
  <c r="X19" i="1"/>
  <c r="W19" i="1"/>
  <c r="V19" i="1"/>
  <c r="U19" i="1"/>
  <c r="T19" i="1"/>
  <c r="S19" i="1"/>
  <c r="R19" i="1"/>
  <c r="Y19" i="1"/>
  <c r="X50" i="1"/>
  <c r="W50" i="1"/>
  <c r="V50" i="1"/>
  <c r="U50" i="1"/>
  <c r="T50" i="1"/>
  <c r="S50" i="1"/>
  <c r="R50" i="1"/>
  <c r="Y50" i="1"/>
  <c r="X79" i="1"/>
  <c r="W79" i="1"/>
  <c r="V79" i="1"/>
  <c r="U79" i="1"/>
  <c r="T79" i="1"/>
  <c r="S79" i="1"/>
  <c r="R79" i="1"/>
  <c r="Y79" i="1"/>
  <c r="X66" i="1"/>
  <c r="W66" i="1"/>
  <c r="V66" i="1"/>
  <c r="U66" i="1"/>
  <c r="T66" i="1"/>
  <c r="S66" i="1"/>
  <c r="R66" i="1"/>
  <c r="Y66" i="1"/>
  <c r="X92" i="1"/>
  <c r="W92" i="1"/>
  <c r="V92" i="1"/>
  <c r="U92" i="1"/>
  <c r="T92" i="1"/>
  <c r="S92" i="1"/>
  <c r="R92" i="1"/>
  <c r="Y92" i="1"/>
  <c r="X85" i="1"/>
  <c r="W85" i="1"/>
  <c r="V85" i="1"/>
  <c r="U85" i="1"/>
  <c r="T85" i="1"/>
  <c r="S85" i="1"/>
  <c r="R85" i="1"/>
  <c r="Y85" i="1"/>
  <c r="X58" i="1"/>
  <c r="W58" i="1"/>
  <c r="V58" i="1"/>
  <c r="U58" i="1"/>
  <c r="T58" i="1"/>
  <c r="S58" i="1"/>
  <c r="R58" i="1"/>
  <c r="Y58" i="1"/>
  <c r="X33" i="1"/>
  <c r="W33" i="1"/>
  <c r="V33" i="1"/>
  <c r="U33" i="1"/>
  <c r="T33" i="1"/>
  <c r="S33" i="1"/>
  <c r="R33" i="1"/>
  <c r="Y33" i="1"/>
  <c r="X27" i="1"/>
  <c r="W27" i="1"/>
  <c r="V27" i="1"/>
  <c r="U27" i="1"/>
  <c r="T27" i="1"/>
  <c r="S27" i="1"/>
  <c r="R27" i="1"/>
  <c r="Y27" i="1"/>
  <c r="X56" i="1"/>
  <c r="W56" i="1"/>
  <c r="V56" i="1"/>
  <c r="U56" i="1"/>
  <c r="T56" i="1"/>
  <c r="S56" i="1"/>
  <c r="R56" i="1"/>
  <c r="Y56" i="1"/>
  <c r="X108" i="1"/>
  <c r="W108" i="1"/>
  <c r="V108" i="1"/>
  <c r="U108" i="1"/>
  <c r="T108" i="1"/>
  <c r="S108" i="1"/>
  <c r="R108" i="1"/>
  <c r="Y108" i="1"/>
  <c r="X59" i="1"/>
  <c r="W59" i="1"/>
  <c r="V59" i="1"/>
  <c r="U59" i="1"/>
  <c r="T59" i="1"/>
  <c r="S59" i="1"/>
  <c r="R59" i="1"/>
  <c r="Y59" i="1"/>
  <c r="X31" i="1"/>
  <c r="W31" i="1"/>
  <c r="V31" i="1"/>
  <c r="U31" i="1"/>
  <c r="T31" i="1"/>
  <c r="S31" i="1"/>
  <c r="R31" i="1"/>
  <c r="Y31" i="1"/>
  <c r="X13" i="1"/>
  <c r="W13" i="1"/>
  <c r="V13" i="1"/>
  <c r="U13" i="1"/>
  <c r="T13" i="1"/>
  <c r="S13" i="1"/>
  <c r="R13" i="1"/>
  <c r="Y13" i="1"/>
  <c r="X17" i="1"/>
  <c r="W17" i="1"/>
  <c r="V17" i="1"/>
  <c r="U17" i="1"/>
  <c r="T17" i="1"/>
  <c r="S17" i="1"/>
  <c r="R17" i="1"/>
  <c r="Y17" i="1"/>
  <c r="X36" i="1"/>
  <c r="W36" i="1"/>
  <c r="V36" i="1"/>
  <c r="U36" i="1"/>
  <c r="T36" i="1"/>
  <c r="S36" i="1"/>
  <c r="R36" i="1"/>
  <c r="Y36" i="1"/>
  <c r="X107" i="1"/>
  <c r="W107" i="1"/>
  <c r="V107" i="1"/>
  <c r="U107" i="1"/>
  <c r="T107" i="1"/>
  <c r="S107" i="1"/>
  <c r="R107" i="1"/>
  <c r="Y107" i="1"/>
  <c r="X80" i="1"/>
  <c r="W80" i="1"/>
  <c r="V80" i="1"/>
  <c r="U80" i="1"/>
  <c r="T80" i="1"/>
  <c r="S80" i="1"/>
  <c r="R80" i="1"/>
  <c r="Y80" i="1"/>
  <c r="X46" i="1"/>
  <c r="W46" i="1"/>
  <c r="V46" i="1"/>
  <c r="U46" i="1"/>
  <c r="T46" i="1"/>
  <c r="S46" i="1"/>
  <c r="R46" i="1"/>
  <c r="Y46" i="1"/>
  <c r="X55" i="1"/>
  <c r="W55" i="1"/>
  <c r="V55" i="1"/>
  <c r="U55" i="1"/>
  <c r="T55" i="1"/>
  <c r="S55" i="1"/>
  <c r="R55" i="1"/>
  <c r="Y55" i="1"/>
  <c r="X34" i="1"/>
  <c r="W34" i="1"/>
  <c r="V34" i="1"/>
  <c r="U34" i="1"/>
  <c r="T34" i="1"/>
  <c r="S34" i="1"/>
  <c r="R34" i="1"/>
  <c r="Y34" i="1"/>
  <c r="X106" i="1"/>
  <c r="W106" i="1"/>
  <c r="V106" i="1"/>
  <c r="U106" i="1"/>
  <c r="T106" i="1"/>
  <c r="S106" i="1"/>
  <c r="R106" i="1"/>
  <c r="Y106" i="1"/>
  <c r="X82" i="1"/>
  <c r="W82" i="1"/>
  <c r="V82" i="1"/>
  <c r="U82" i="1"/>
  <c r="T82" i="1"/>
  <c r="S82" i="1"/>
  <c r="R82" i="1"/>
  <c r="Y82" i="1"/>
  <c r="X53" i="1"/>
  <c r="W53" i="1"/>
  <c r="V53" i="1"/>
  <c r="U53" i="1"/>
  <c r="T53" i="1"/>
  <c r="S53" i="1"/>
  <c r="R53" i="1"/>
  <c r="Y53" i="1"/>
  <c r="X83" i="1"/>
  <c r="W83" i="1"/>
  <c r="V83" i="1"/>
  <c r="U83" i="1"/>
  <c r="T83" i="1"/>
  <c r="S83" i="1"/>
  <c r="R83" i="1"/>
  <c r="Y83" i="1"/>
  <c r="X24" i="1"/>
  <c r="W24" i="1"/>
  <c r="V24" i="1"/>
  <c r="U24" i="1"/>
  <c r="T24" i="1"/>
  <c r="S24" i="1"/>
  <c r="R24" i="1"/>
  <c r="Y24" i="1"/>
  <c r="X89" i="1"/>
  <c r="W89" i="1"/>
  <c r="V89" i="1"/>
  <c r="U89" i="1"/>
  <c r="T89" i="1"/>
  <c r="S89" i="1"/>
  <c r="R89" i="1"/>
  <c r="Y89" i="1"/>
  <c r="X75" i="1"/>
  <c r="W75" i="1"/>
  <c r="V75" i="1"/>
  <c r="U75" i="1"/>
  <c r="T75" i="1"/>
  <c r="S75" i="1"/>
  <c r="R75" i="1"/>
  <c r="Y75" i="1"/>
  <c r="X105" i="1"/>
  <c r="W105" i="1"/>
  <c r="V105" i="1"/>
  <c r="U105" i="1"/>
  <c r="T105" i="1"/>
  <c r="S105" i="1"/>
  <c r="R105" i="1"/>
  <c r="Y105" i="1"/>
  <c r="X104" i="1"/>
  <c r="W104" i="1"/>
  <c r="V104" i="1"/>
  <c r="U104" i="1"/>
  <c r="T104" i="1"/>
  <c r="S104" i="1"/>
  <c r="R104" i="1"/>
  <c r="Y104" i="1"/>
  <c r="X15" i="1"/>
  <c r="W15" i="1"/>
  <c r="V15" i="1"/>
  <c r="U15" i="1"/>
  <c r="T15" i="1"/>
  <c r="S15" i="1"/>
  <c r="R15" i="1"/>
  <c r="Y15" i="1"/>
  <c r="X103" i="1"/>
  <c r="W103" i="1"/>
  <c r="V103" i="1"/>
  <c r="U103" i="1"/>
  <c r="T103" i="1"/>
  <c r="S103" i="1"/>
  <c r="R103" i="1"/>
  <c r="Y103" i="1"/>
  <c r="X102" i="1"/>
  <c r="W102" i="1"/>
  <c r="V102" i="1"/>
  <c r="U102" i="1"/>
  <c r="T102" i="1"/>
  <c r="S102" i="1"/>
  <c r="R102" i="1"/>
  <c r="Y102" i="1"/>
  <c r="X86" i="1"/>
  <c r="W86" i="1"/>
  <c r="V86" i="1"/>
  <c r="U86" i="1"/>
  <c r="T86" i="1"/>
  <c r="S86" i="1"/>
  <c r="R86" i="1"/>
  <c r="Y86" i="1"/>
  <c r="X62" i="1"/>
  <c r="W62" i="1"/>
  <c r="V62" i="1"/>
  <c r="U62" i="1"/>
  <c r="T62" i="1"/>
  <c r="S62" i="1"/>
  <c r="R62" i="1"/>
  <c r="Y62" i="1"/>
  <c r="X32" i="1"/>
  <c r="W32" i="1"/>
  <c r="V32" i="1"/>
  <c r="U32" i="1"/>
  <c r="T32" i="1"/>
  <c r="S32" i="1"/>
  <c r="R32" i="1"/>
  <c r="Y32" i="1"/>
  <c r="X47" i="1"/>
  <c r="W47" i="1"/>
  <c r="V47" i="1"/>
  <c r="U47" i="1"/>
  <c r="T47" i="1"/>
  <c r="S47" i="1"/>
  <c r="R47" i="1"/>
  <c r="Y47" i="1"/>
  <c r="X49" i="1"/>
  <c r="W49" i="1"/>
  <c r="V49" i="1"/>
  <c r="U49" i="1"/>
  <c r="T49" i="1"/>
  <c r="S49" i="1"/>
  <c r="R49" i="1"/>
  <c r="Y49" i="1"/>
  <c r="X38" i="1"/>
  <c r="W38" i="1"/>
  <c r="V38" i="1"/>
  <c r="U38" i="1"/>
  <c r="T38" i="1"/>
  <c r="S38" i="1"/>
  <c r="R38" i="1"/>
  <c r="Y38" i="1"/>
  <c r="X11" i="1"/>
  <c r="W11" i="1"/>
  <c r="V11" i="1"/>
  <c r="U11" i="1"/>
  <c r="T11" i="1"/>
  <c r="S11" i="1"/>
  <c r="R11" i="1"/>
  <c r="Y11" i="1"/>
  <c r="X81" i="1"/>
  <c r="W81" i="1"/>
  <c r="V81" i="1"/>
  <c r="U81" i="1"/>
  <c r="T81" i="1"/>
  <c r="S81" i="1"/>
  <c r="R81" i="1"/>
  <c r="Y81" i="1"/>
  <c r="X67" i="1"/>
  <c r="W67" i="1"/>
  <c r="V67" i="1"/>
  <c r="U67" i="1"/>
  <c r="T67" i="1"/>
  <c r="S67" i="1"/>
  <c r="R67" i="1"/>
  <c r="Y67" i="1"/>
  <c r="X77" i="1"/>
  <c r="W77" i="1"/>
  <c r="V77" i="1"/>
  <c r="U77" i="1"/>
  <c r="T77" i="1"/>
  <c r="S77" i="1"/>
  <c r="R77" i="1"/>
  <c r="Y77" i="1"/>
  <c r="X52" i="1"/>
  <c r="W52" i="1"/>
  <c r="V52" i="1"/>
  <c r="U52" i="1"/>
  <c r="T52" i="1"/>
  <c r="S52" i="1"/>
  <c r="R52" i="1"/>
  <c r="Y52" i="1"/>
  <c r="X28" i="1"/>
  <c r="W28" i="1"/>
  <c r="V28" i="1"/>
  <c r="U28" i="1"/>
  <c r="T28" i="1"/>
  <c r="S28" i="1"/>
  <c r="R28" i="1"/>
  <c r="Y28" i="1"/>
  <c r="X25" i="1"/>
  <c r="W25" i="1"/>
  <c r="V25" i="1"/>
  <c r="U25" i="1"/>
  <c r="T25" i="1"/>
  <c r="S25" i="1"/>
  <c r="R25" i="1"/>
  <c r="Y25" i="1"/>
  <c r="X78" i="1"/>
  <c r="W78" i="1"/>
  <c r="V78" i="1"/>
  <c r="U78" i="1"/>
  <c r="T78" i="1"/>
  <c r="S78" i="1"/>
  <c r="R78" i="1"/>
  <c r="Y78" i="1"/>
  <c r="X43" i="1"/>
  <c r="W43" i="1"/>
  <c r="V43" i="1"/>
  <c r="U43" i="1"/>
  <c r="T43" i="1"/>
  <c r="S43" i="1"/>
  <c r="R43" i="1"/>
  <c r="Y43" i="1"/>
  <c r="X42" i="1"/>
  <c r="W42" i="1"/>
  <c r="V42" i="1"/>
  <c r="U42" i="1"/>
  <c r="T42" i="1"/>
  <c r="S42" i="1"/>
  <c r="R42" i="1"/>
  <c r="Y42" i="1"/>
  <c r="X101" i="1"/>
  <c r="W101" i="1"/>
  <c r="V101" i="1"/>
  <c r="U101" i="1"/>
  <c r="T101" i="1"/>
  <c r="S101" i="1"/>
  <c r="R101" i="1"/>
  <c r="Y101" i="1"/>
  <c r="Z102" i="1" l="1"/>
  <c r="Z86" i="1"/>
  <c r="Z32" i="1"/>
  <c r="Z21" i="1"/>
  <c r="Z88" i="1"/>
  <c r="Z97" i="1"/>
  <c r="Z74" i="1"/>
  <c r="Z90" i="1"/>
  <c r="Z111" i="1"/>
  <c r="Z64" i="1"/>
  <c r="Z117" i="1"/>
  <c r="Z44" i="1"/>
  <c r="Z123" i="1"/>
  <c r="Z124" i="1"/>
  <c r="Z68" i="1"/>
  <c r="Z127" i="1"/>
  <c r="Z63" i="1"/>
  <c r="Z87" i="1"/>
  <c r="Z38" i="1"/>
  <c r="Z11" i="1"/>
  <c r="Z81" i="1"/>
  <c r="Z77" i="1"/>
  <c r="Z52" i="1"/>
  <c r="Z28" i="1"/>
  <c r="Z78" i="1"/>
  <c r="Z43" i="1"/>
  <c r="Z42" i="1"/>
  <c r="Z101" i="1"/>
  <c r="Z103" i="1"/>
  <c r="Z104" i="1"/>
  <c r="Z89" i="1"/>
  <c r="Z24" i="1"/>
  <c r="Z55" i="1"/>
  <c r="Z31" i="1"/>
  <c r="Z56" i="1"/>
  <c r="Z27" i="1"/>
  <c r="Z92" i="1"/>
  <c r="Z66" i="1"/>
  <c r="Z19" i="1"/>
  <c r="Z71" i="1"/>
  <c r="Z15" i="1"/>
  <c r="Z53" i="1"/>
  <c r="Z106" i="1"/>
  <c r="Z107" i="1"/>
  <c r="Z17" i="1"/>
  <c r="Z108" i="1"/>
  <c r="Z34" i="1"/>
  <c r="Z80" i="1"/>
  <c r="Z33" i="1"/>
  <c r="Z50" i="1"/>
  <c r="Z109" i="1"/>
  <c r="Z119" i="1"/>
  <c r="Z121" i="1"/>
  <c r="Z84" i="1"/>
  <c r="Z25" i="1"/>
  <c r="Z67" i="1"/>
  <c r="Z47" i="1"/>
  <c r="Z105" i="1"/>
  <c r="Z13" i="1"/>
  <c r="Z120" i="1"/>
  <c r="Z49" i="1"/>
  <c r="Z62" i="1"/>
  <c r="Z75" i="1"/>
  <c r="Z83" i="1"/>
  <c r="Z82" i="1"/>
  <c r="Z46" i="1"/>
  <c r="Z36" i="1"/>
  <c r="Z59" i="1"/>
  <c r="Z58" i="1"/>
  <c r="Z85" i="1"/>
  <c r="Z79" i="1"/>
  <c r="Z94" i="1"/>
  <c r="Z110" i="1"/>
  <c r="Z93" i="1"/>
  <c r="Z113" i="1"/>
  <c r="Z122" i="1"/>
  <c r="Z72" i="1"/>
  <c r="Z125" i="1"/>
  <c r="Z114" i="1"/>
  <c r="Z116" i="1"/>
  <c r="Z22" i="1"/>
  <c r="Z126" i="1"/>
  <c r="Z29" i="1"/>
  <c r="Z76" i="1"/>
  <c r="Z128" i="1"/>
  <c r="Z112" i="1"/>
  <c r="Z115" i="1"/>
  <c r="Z70" i="1"/>
  <c r="Z91" i="1"/>
  <c r="Z20" i="1"/>
  <c r="Z118" i="1"/>
  <c r="Z45" i="1"/>
  <c r="Z12" i="1"/>
  <c r="Y73" i="1"/>
  <c r="S100" i="1"/>
  <c r="S57" i="1"/>
  <c r="S14" i="1"/>
  <c r="S39" i="1"/>
  <c r="S54" i="1"/>
  <c r="S99" i="1"/>
  <c r="S16" i="1"/>
  <c r="S37" i="1"/>
  <c r="S61" i="1"/>
  <c r="S26" i="1"/>
  <c r="S73" i="1"/>
  <c r="S98" i="1"/>
  <c r="S51" i="1"/>
  <c r="S95" i="1"/>
  <c r="S30" i="1"/>
  <c r="S69" i="1"/>
  <c r="S65" i="1"/>
  <c r="S60" i="1"/>
  <c r="S40" i="1"/>
  <c r="S23" i="1"/>
  <c r="S96" i="1"/>
  <c r="S41" i="1"/>
  <c r="S35" i="1"/>
  <c r="S18" i="1"/>
  <c r="S10" i="1"/>
  <c r="S9" i="1"/>
  <c r="S48" i="1"/>
  <c r="R100" i="1"/>
  <c r="R57" i="1"/>
  <c r="R14" i="1"/>
  <c r="R39" i="1"/>
  <c r="R54" i="1"/>
  <c r="R99" i="1"/>
  <c r="R16" i="1"/>
  <c r="R37" i="1"/>
  <c r="R61" i="1"/>
  <c r="R26" i="1"/>
  <c r="R73" i="1"/>
  <c r="R98" i="1"/>
  <c r="R51" i="1"/>
  <c r="R95" i="1"/>
  <c r="R30" i="1"/>
  <c r="R69" i="1"/>
  <c r="R65" i="1"/>
  <c r="R60" i="1"/>
  <c r="R40" i="1"/>
  <c r="R23" i="1"/>
  <c r="R96" i="1"/>
  <c r="R41" i="1"/>
  <c r="R35" i="1"/>
  <c r="R18" i="1"/>
  <c r="R10" i="1"/>
  <c r="R9" i="1"/>
  <c r="R48" i="1"/>
  <c r="T100" i="1"/>
  <c r="T57" i="1"/>
  <c r="T14" i="1"/>
  <c r="T39" i="1"/>
  <c r="T54" i="1"/>
  <c r="T99" i="1"/>
  <c r="T16" i="1"/>
  <c r="T37" i="1"/>
  <c r="T61" i="1"/>
  <c r="T26" i="1"/>
  <c r="T73" i="1"/>
  <c r="T98" i="1"/>
  <c r="T51" i="1"/>
  <c r="T95" i="1"/>
  <c r="T30" i="1"/>
  <c r="T69" i="1"/>
  <c r="T65" i="1"/>
  <c r="T60" i="1"/>
  <c r="T40" i="1"/>
  <c r="T23" i="1"/>
  <c r="T96" i="1"/>
  <c r="T41" i="1"/>
  <c r="T35" i="1"/>
  <c r="T18" i="1"/>
  <c r="T10" i="1"/>
  <c r="T9" i="1"/>
  <c r="T48" i="1"/>
  <c r="X100" i="1"/>
  <c r="W100" i="1"/>
  <c r="V100" i="1"/>
  <c r="U100" i="1"/>
  <c r="Y100" i="1"/>
  <c r="X57" i="1"/>
  <c r="W57" i="1"/>
  <c r="V57" i="1"/>
  <c r="U57" i="1"/>
  <c r="Y57" i="1"/>
  <c r="X14" i="1"/>
  <c r="W14" i="1"/>
  <c r="V14" i="1"/>
  <c r="U14" i="1"/>
  <c r="Y14" i="1"/>
  <c r="X39" i="1"/>
  <c r="W39" i="1"/>
  <c r="V39" i="1"/>
  <c r="U39" i="1"/>
  <c r="Y39" i="1"/>
  <c r="X54" i="1"/>
  <c r="W54" i="1"/>
  <c r="V54" i="1"/>
  <c r="U54" i="1"/>
  <c r="Y54" i="1"/>
  <c r="X99" i="1"/>
  <c r="W99" i="1"/>
  <c r="V99" i="1"/>
  <c r="U99" i="1"/>
  <c r="Y99" i="1"/>
  <c r="X16" i="1"/>
  <c r="W16" i="1"/>
  <c r="V16" i="1"/>
  <c r="U16" i="1"/>
  <c r="Y16" i="1"/>
  <c r="X37" i="1"/>
  <c r="W37" i="1"/>
  <c r="V37" i="1"/>
  <c r="U37" i="1"/>
  <c r="Y37" i="1"/>
  <c r="X61" i="1"/>
  <c r="W61" i="1"/>
  <c r="V61" i="1"/>
  <c r="U61" i="1"/>
  <c r="Y61" i="1"/>
  <c r="X26" i="1"/>
  <c r="W26" i="1"/>
  <c r="V26" i="1"/>
  <c r="U26" i="1"/>
  <c r="Y26" i="1"/>
  <c r="X73" i="1"/>
  <c r="W73" i="1"/>
  <c r="V73" i="1"/>
  <c r="U73" i="1"/>
  <c r="X98" i="1"/>
  <c r="W98" i="1"/>
  <c r="V98" i="1"/>
  <c r="U98" i="1"/>
  <c r="Y98" i="1"/>
  <c r="Z99" i="1" l="1"/>
  <c r="Z37" i="1"/>
  <c r="Z61" i="1"/>
  <c r="Z54" i="1"/>
  <c r="Z57" i="1"/>
  <c r="Z16" i="1"/>
  <c r="Z39" i="1"/>
  <c r="Z14" i="1"/>
  <c r="Z100" i="1"/>
  <c r="Z98" i="1"/>
  <c r="Z73" i="1"/>
  <c r="Z26" i="1"/>
  <c r="V51" i="1"/>
  <c r="V95" i="1"/>
  <c r="V30" i="1"/>
  <c r="V69" i="1"/>
  <c r="V65" i="1"/>
  <c r="V60" i="1"/>
  <c r="V40" i="1"/>
  <c r="V23" i="1"/>
  <c r="V96" i="1"/>
  <c r="V41" i="1"/>
  <c r="V35" i="1"/>
  <c r="V18" i="1"/>
  <c r="V10" i="1"/>
  <c r="V9" i="1"/>
  <c r="V48" i="1"/>
  <c r="Y51" i="1"/>
  <c r="Y95" i="1"/>
  <c r="Y30" i="1"/>
  <c r="Y69" i="1"/>
  <c r="Y65" i="1"/>
  <c r="Y60" i="1"/>
  <c r="Y40" i="1"/>
  <c r="Y23" i="1"/>
  <c r="Y96" i="1"/>
  <c r="Y41" i="1"/>
  <c r="Y35" i="1"/>
  <c r="Y18" i="1"/>
  <c r="Y10" i="1"/>
  <c r="Y9" i="1"/>
  <c r="Y48" i="1"/>
  <c r="U95" i="1" l="1"/>
  <c r="W95" i="1"/>
  <c r="X95" i="1"/>
  <c r="U51" i="1"/>
  <c r="W51" i="1"/>
  <c r="X51" i="1"/>
  <c r="U65" i="1"/>
  <c r="W65" i="1"/>
  <c r="X65" i="1"/>
  <c r="U69" i="1"/>
  <c r="W69" i="1"/>
  <c r="X69" i="1"/>
  <c r="U30" i="1"/>
  <c r="W30" i="1"/>
  <c r="X30" i="1"/>
  <c r="Z69" i="1" l="1"/>
  <c r="Z51" i="1"/>
  <c r="Z95" i="1"/>
  <c r="Z30" i="1"/>
  <c r="Z65" i="1"/>
  <c r="X60" i="1"/>
  <c r="W60" i="1"/>
  <c r="U60" i="1"/>
  <c r="X40" i="1"/>
  <c r="W40" i="1"/>
  <c r="U40" i="1"/>
  <c r="X23" i="1"/>
  <c r="W23" i="1"/>
  <c r="U23" i="1"/>
  <c r="X96" i="1"/>
  <c r="W96" i="1"/>
  <c r="U96" i="1"/>
  <c r="X41" i="1"/>
  <c r="W41" i="1"/>
  <c r="U41" i="1"/>
  <c r="X35" i="1"/>
  <c r="W35" i="1"/>
  <c r="U35" i="1"/>
  <c r="X18" i="1"/>
  <c r="W18" i="1"/>
  <c r="U18" i="1"/>
  <c r="X10" i="1"/>
  <c r="W10" i="1"/>
  <c r="U10" i="1"/>
  <c r="X9" i="1"/>
  <c r="W9" i="1"/>
  <c r="U9" i="1"/>
  <c r="X48" i="1"/>
  <c r="W48" i="1"/>
  <c r="U48" i="1"/>
  <c r="Z23" i="1" l="1"/>
  <c r="Z40" i="1"/>
  <c r="Z60" i="1"/>
  <c r="Z18" i="1"/>
  <c r="Z35" i="1"/>
  <c r="Z41" i="1"/>
  <c r="Z96" i="1"/>
  <c r="Z48" i="1"/>
  <c r="Z9" i="1"/>
  <c r="Z10" i="1"/>
</calcChain>
</file>

<file path=xl/sharedStrings.xml><?xml version="1.0" encoding="utf-8"?>
<sst xmlns="http://schemas.openxmlformats.org/spreadsheetml/2006/main" count="535" uniqueCount="261">
  <si>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</si>
  <si>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</si>
  <si>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</si>
  <si>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</si>
  <si>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</si>
  <si>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</si>
  <si>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</si>
  <si>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</si>
  <si>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</si>
  <si>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</si>
  <si>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</si>
  <si>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</si>
  <si>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</si>
  <si>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</si>
  <si>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</si>
  <si>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</si>
  <si>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</si>
  <si>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</si>
  <si>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</si>
  <si>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</si>
  <si>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</si>
  <si>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</si>
  <si>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</si>
  <si>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</si>
  <si>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</si>
  <si>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</si>
  <si>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</si>
  <si>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</si>
  <si>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</si>
  <si>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</si>
  <si>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</si>
  <si>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</si>
  <si>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</si>
  <si>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ΔΗΜΗΤΡΙΟΣ</t>
  </si>
  <si>
    <t>(1.α)</t>
  </si>
  <si>
    <t>(1.β)</t>
  </si>
  <si>
    <t>ΜΟΝΑΔΕΣ
(1.α)</t>
  </si>
  <si>
    <t>ΜΟΝΑΔΕΣ
(1.β)</t>
  </si>
  <si>
    <t>ΜΕΡΙΚΗΣ ΑΠΑΣΧΟΛΗΣΗΣ (με σειρά προτόμησης)</t>
  </si>
  <si>
    <t>ΠΛΗΡΟΥΣ ΑΠΑΣΧΟΛΗΣΗΣ (με σειρά προτόμησης)</t>
  </si>
  <si>
    <t>Φορέας : ΔΗΜΟΣ ΚΟΖΑΝΗΣ</t>
  </si>
  <si>
    <t>ΔΗΜΗΤΡΑ</t>
  </si>
  <si>
    <t>ΑΝΑΣΤΑΣΙΑ</t>
  </si>
  <si>
    <t>ΙΩΑΝΝΗΣ</t>
  </si>
  <si>
    <t>ΝΙΚΟΛΑΟΣ</t>
  </si>
  <si>
    <t>ΑΝΝΑ</t>
  </si>
  <si>
    <t>ΧΡΗΣΤΟΣ</t>
  </si>
  <si>
    <t>ΑΠΟΣΤΟΛΟΣ</t>
  </si>
  <si>
    <t>Τ 372243</t>
  </si>
  <si>
    <t>ΜΑΡΙΑ</t>
  </si>
  <si>
    <t>ΣΤΑΥΡΟΣ</t>
  </si>
  <si>
    <t>ΚΟΥΤΣΟΓΕΩΡΓΟΠΟΥΛΟΥ</t>
  </si>
  <si>
    <t>ΑΘΑΝΑΣΙΑ</t>
  </si>
  <si>
    <t>ΑΚ 981170</t>
  </si>
  <si>
    <t>ΚΑΝΤΖΙΟΥΡΗ</t>
  </si>
  <si>
    <t>ΦΩΤΕΙΝΗ</t>
  </si>
  <si>
    <t>ΕΥΡΙΠΙΔΗΣ</t>
  </si>
  <si>
    <t>Π 913694</t>
  </si>
  <si>
    <t>ΣΟΦΙΑ</t>
  </si>
  <si>
    <t>ΕΛΕΥΘΕΡΙΟΣ</t>
  </si>
  <si>
    <t>ΑΘΑΝΑΣΙΟΣ</t>
  </si>
  <si>
    <t>Α/Α</t>
  </si>
  <si>
    <t>ΓΕΩΡΓΙΟΣ</t>
  </si>
  <si>
    <t>ΠΑΝΑΓΙΩΤΗΣ</t>
  </si>
  <si>
    <t>ΑΝΑΣΤΑΣΙΟΣ</t>
  </si>
  <si>
    <t>ΖΑΖΙΓΙΑΝΤΣ</t>
  </si>
  <si>
    <t>ΒΙΚΤΟΡΙΑ</t>
  </si>
  <si>
    <t>ΒΙΤΑΛΙ</t>
  </si>
  <si>
    <t>ΑΚ 984255</t>
  </si>
  <si>
    <t>ΕΥΑΓΓΕΛΟΣ</t>
  </si>
  <si>
    <t>ΒΑΣΙΛΙΚΗ</t>
  </si>
  <si>
    <t>ΓΕΩΡΓΙΑΔΟΥ</t>
  </si>
  <si>
    <t>ΚΥΡΙΑΚΗ</t>
  </si>
  <si>
    <t>ΚΩΝΣΤΑΝΤΙΝΟΣ</t>
  </si>
  <si>
    <t>ΚΟΝΤΕΛΗ</t>
  </si>
  <si>
    <t>ΚΩΣΤΑΣ</t>
  </si>
  <si>
    <t>ΑΝ 551423</t>
  </si>
  <si>
    <t>ΒΑΣΙΛΕΙΟΣ</t>
  </si>
  <si>
    <t>Ρ 361214</t>
  </si>
  <si>
    <t>ΑΖ 289024</t>
  </si>
  <si>
    <t>ΑΗ 293144</t>
  </si>
  <si>
    <t>ΙΩΑΝΝΑ</t>
  </si>
  <si>
    <t>Μ 706364</t>
  </si>
  <si>
    <t>ΠΑΡΑΣΚΕΥΗ</t>
  </si>
  <si>
    <t>ΜΑΚΡΙΝΟΥ</t>
  </si>
  <si>
    <t>ΜΑΡΟΥΛΑ</t>
  </si>
  <si>
    <t>ΗΛΙΑΣ</t>
  </si>
  <si>
    <t>ΑΕ 038494</t>
  </si>
  <si>
    <t>ΑΘΑΝΑΣΙΑΔΗΣ</t>
  </si>
  <si>
    <t>ΑΝ 352946</t>
  </si>
  <si>
    <t>ΣΤΑΜΠΑ</t>
  </si>
  <si>
    <t>ΑΛΕΞΑΝΔΡΑ</t>
  </si>
  <si>
    <t>ΑΜ 395757</t>
  </si>
  <si>
    <t>ΑΘΑΝΑΣΙΑΔΟΥ</t>
  </si>
  <si>
    <t>ΑΗ 293584</t>
  </si>
  <si>
    <t>ΤΡΙΑΝΤΑΦΥΛΛΙΔΟΥ</t>
  </si>
  <si>
    <t>ΧΑΡΑΛΑΜΠΟΣ</t>
  </si>
  <si>
    <t>ΛΑΖΑΡΟΣ</t>
  </si>
  <si>
    <t>ΤΡΙΑΝΤΑΦΥΛΛΙΔΗΣ</t>
  </si>
  <si>
    <t>ΑΑ 412656</t>
  </si>
  <si>
    <t>ΘΕΟΔΩΡΟΣ</t>
  </si>
  <si>
    <t>ΕΛΕΥΘΕΡΙΑΔΟΥ</t>
  </si>
  <si>
    <t>ΘΕΟΔΩΡΙΔΟΥ</t>
  </si>
  <si>
    <t>Ξ 625530</t>
  </si>
  <si>
    <t>ΣΙΣΜΑΝΙΔΟΥ</t>
  </si>
  <si>
    <t>ΑΟ 329366</t>
  </si>
  <si>
    <t>ΑΝ 349519</t>
  </si>
  <si>
    <t>Μ 732104</t>
  </si>
  <si>
    <t>ΑΗ 790168</t>
  </si>
  <si>
    <t>ΕΥΣΤΑΘΙΟΣ</t>
  </si>
  <si>
    <t>ΑΗ 293572</t>
  </si>
  <si>
    <t>Ξ 625498</t>
  </si>
  <si>
    <t>ΜΑΚΗΣ</t>
  </si>
  <si>
    <t>ΑΡΗΣ</t>
  </si>
  <si>
    <t>ΑΜ 854388</t>
  </si>
  <si>
    <t>ΧΡΥΣΑΝΘΗ</t>
  </si>
  <si>
    <t>Π 182906</t>
  </si>
  <si>
    <t>ΑΗ 295703</t>
  </si>
  <si>
    <t>ΑΟ 329142</t>
  </si>
  <si>
    <t>ΑΙ 329932</t>
  </si>
  <si>
    <t>ΜΕΛΠΟΜΕΝΗ</t>
  </si>
  <si>
    <t>ΑΚ 980026</t>
  </si>
  <si>
    <t>ΑΙ 353505</t>
  </si>
  <si>
    <t>Ι 515572</t>
  </si>
  <si>
    <t>Π 182109</t>
  </si>
  <si>
    <t>ΑΙ 871390</t>
  </si>
  <si>
    <t>ΑΙ 350348</t>
  </si>
  <si>
    <t>ΑΙ 329448</t>
  </si>
  <si>
    <t>Ι 170004</t>
  </si>
  <si>
    <t>ΑΒ 109573</t>
  </si>
  <si>
    <t>ΑΙ 323299</t>
  </si>
  <si>
    <t>ΑΗ 291198</t>
  </si>
  <si>
    <t>ΑΚ 980334</t>
  </si>
  <si>
    <t>ΑΜ 395265</t>
  </si>
  <si>
    <t>ΑΗ 293823</t>
  </si>
  <si>
    <t>ΑΙ 325594</t>
  </si>
  <si>
    <t>Ξ 629231</t>
  </si>
  <si>
    <t>ΑΒ 435324</t>
  </si>
  <si>
    <t>ΑΖ 294425</t>
  </si>
  <si>
    <t>ΤΣΙΒΟΥ</t>
  </si>
  <si>
    <t>ΒΑΪΤΣΑ</t>
  </si>
  <si>
    <t>ΑΚ 430875</t>
  </si>
  <si>
    <t>ΒΑΖΙΩΤΑ</t>
  </si>
  <si>
    <t>ΚΑΛΙΟΠΗ</t>
  </si>
  <si>
    <t>ΑΗ 793243</t>
  </si>
  <si>
    <t>Ξ 630723</t>
  </si>
  <si>
    <t>ΑΣΛΑΝΙΔΟΥ</t>
  </si>
  <si>
    <t>ΧΑΡΙΛΑΟΣ</t>
  </si>
  <si>
    <t>ΦΩΤΕΙΝΟΥ</t>
  </si>
  <si>
    <t>ΔΑΦΝΗ</t>
  </si>
  <si>
    <t>Χ 894403</t>
  </si>
  <si>
    <t>ΚΟΚΚΑΛΙΑΡΗ</t>
  </si>
  <si>
    <t>ΑΚ 984106</t>
  </si>
  <si>
    <t>Σ 439867</t>
  </si>
  <si>
    <t>Χ 892315</t>
  </si>
  <si>
    <t>Ρ 870381</t>
  </si>
  <si>
    <t>ΑΖ 788871</t>
  </si>
  <si>
    <t>Ν 704158</t>
  </si>
  <si>
    <t>Ξ 839377</t>
  </si>
  <si>
    <t>ΠΟΥΤΟΓΛΙΔΟΥ</t>
  </si>
  <si>
    <t>ΑΙ 323694</t>
  </si>
  <si>
    <t>ΑΙ 325507</t>
  </si>
  <si>
    <t>Τ 376383</t>
  </si>
  <si>
    <t>ΑΗ 787478</t>
  </si>
  <si>
    <t>ΑΚ 983697</t>
  </si>
  <si>
    <t>ΠΑΠΑΘΑΝΑΣΙΟΥ</t>
  </si>
  <si>
    <t>ΑΗ 787923</t>
  </si>
  <si>
    <t>ΑΚ 983541</t>
  </si>
  <si>
    <t>ΑΙ 325580</t>
  </si>
  <si>
    <t>Χ 894134</t>
  </si>
  <si>
    <t>ΑΒ 434094</t>
  </si>
  <si>
    <t>ΑΚ 984706</t>
  </si>
  <si>
    <t>ΝΕΣΤΩΡΑΣ</t>
  </si>
  <si>
    <t>ΣΤΕΦΑΝΟΣ</t>
  </si>
  <si>
    <t>ΑΒ856235</t>
  </si>
  <si>
    <t>ΑΖ806185</t>
  </si>
  <si>
    <t>Ρ367449</t>
  </si>
  <si>
    <t>Σ439621</t>
  </si>
  <si>
    <t>ΑΒ860853</t>
  </si>
  <si>
    <t>ΑΙ325310</t>
  </si>
  <si>
    <t>Τ929990</t>
  </si>
  <si>
    <t>ΑΝ349292</t>
  </si>
  <si>
    <t>ΑΗ791669</t>
  </si>
  <si>
    <t>ΑΕ816019</t>
  </si>
  <si>
    <t>ΑΙ325506</t>
  </si>
  <si>
    <t>ΑΟ329344</t>
  </si>
  <si>
    <t>Χ389679</t>
  </si>
  <si>
    <t>ΑΜ396744</t>
  </si>
  <si>
    <t>ΑΚ423884</t>
  </si>
  <si>
    <t>ΑΗ289027</t>
  </si>
  <si>
    <t>ΑΑ412247</t>
  </si>
  <si>
    <t>ΚΑΡΠΟΥΖΑ</t>
  </si>
  <si>
    <t>ΑΙ325688</t>
  </si>
  <si>
    <t>ΑΚ981102</t>
  </si>
  <si>
    <t>ΒΕΛΛΙΔΟΥ</t>
  </si>
  <si>
    <t>ΑΕ818428</t>
  </si>
  <si>
    <t>ΡΙΖΟΥ</t>
  </si>
  <si>
    <t>ΑΜ399276</t>
  </si>
  <si>
    <t>ΚΟΡΚΟΤΙΔΟΥ</t>
  </si>
  <si>
    <t>ΑΗ791694</t>
  </si>
  <si>
    <t>ΑΕ820949</t>
  </si>
  <si>
    <t>ΤΑΓΚΟΥ</t>
  </si>
  <si>
    <t>Ρ363199</t>
  </si>
  <si>
    <t>ΠΑΤΙΚΑΣ</t>
  </si>
  <si>
    <t>Ξ628938</t>
  </si>
  <si>
    <t>ΒΛΑΜΗ</t>
  </si>
  <si>
    <t>ΑΜ395015</t>
  </si>
  <si>
    <t>ΖΙΑΜΟΥ</t>
  </si>
  <si>
    <t>ΑΟ324481</t>
  </si>
  <si>
    <t>ΧΡΥΣΟΥΛΑ</t>
  </si>
  <si>
    <t>Ξ630335</t>
  </si>
  <si>
    <t>ΑΚ981595</t>
  </si>
  <si>
    <t>Ξ631003</t>
  </si>
  <si>
    <t>ΒΟΥΤΥΡΗ</t>
  </si>
  <si>
    <t>Ν706474</t>
  </si>
  <si>
    <t>ΑΝ854408</t>
  </si>
  <si>
    <t>ΑΚ978276</t>
  </si>
  <si>
    <t>ΠΑΛΑΣΙΔΟΥ</t>
  </si>
  <si>
    <t>ΑΝ829961</t>
  </si>
  <si>
    <t>ΑΖ294795</t>
  </si>
  <si>
    <t>ΑΗ291319</t>
  </si>
  <si>
    <t>ΑΣΛΑΝΙΔΗΣ</t>
  </si>
  <si>
    <t>ΑΕ816345</t>
  </si>
  <si>
    <t>ΑΝΤΩΝΟΠΟΥΛΟΣ</t>
  </si>
  <si>
    <t>ΑΒ857767</t>
  </si>
  <si>
    <t>ΤΖΗΜΟΠΟΥΛΟΥ</t>
  </si>
  <si>
    <t>ΜΑΡΙΑΝΘΗ</t>
  </si>
  <si>
    <t>Ρ209465</t>
  </si>
  <si>
    <t>ΔΙΝΟΠΟΥΛΟΥ</t>
  </si>
  <si>
    <t>ΑΗ791254</t>
  </si>
  <si>
    <t>Ν704110</t>
  </si>
  <si>
    <t>ΑΗ293092</t>
  </si>
  <si>
    <t>ΕΥΣΤΡΑΤΙΑ</t>
  </si>
  <si>
    <t>Χ389235</t>
  </si>
  <si>
    <t>ΑΕ816126</t>
  </si>
  <si>
    <t>ΚΑΡΑΤΑΪΡΗ</t>
  </si>
  <si>
    <t>Ξ637650</t>
  </si>
  <si>
    <t>ΑΚ427104</t>
  </si>
  <si>
    <t>ΑΖ289365</t>
  </si>
  <si>
    <t>ΕΥΤΥΧΙΑ</t>
  </si>
  <si>
    <t>Φ275317</t>
  </si>
  <si>
    <t>ΑΗ289357</t>
  </si>
  <si>
    <t>ΑΝ351752</t>
  </si>
  <si>
    <t>ΑΗ791774</t>
  </si>
  <si>
    <t>ΑΚ978569</t>
  </si>
  <si>
    <t>ΛΙΟΥΛΙΑ</t>
  </si>
  <si>
    <t>ΑΙ353808</t>
  </si>
  <si>
    <t>ΔΗΜΗΤΡΗΣ</t>
  </si>
  <si>
    <t>Λ 611150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</si>
  <si>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</si>
  <si>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</si>
  <si>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2020-2021</t>
    </r>
  </si>
  <si>
    <t>Ανακοίνωση : 23799/24-08-2020</t>
  </si>
  <si>
    <t>ΜΕΡΙΚΗΣ ΑΠΑΣΧΟΛΗΣΗΣ</t>
  </si>
  <si>
    <t>Αρ. Πρωτ.:</t>
  </si>
  <si>
    <t>Ο ΔΗΜΑΡΧΟΣ ΚΟΖΑΝΗΣ</t>
  </si>
  <si>
    <t>ΛΑΖΑΡΟΣ ΜΑΛΟΥΤΑΣ</t>
  </si>
  <si>
    <t>ΑΙ330068</t>
  </si>
  <si>
    <t>ΠΙΝΑΚΑΣ ΕΠΙΤΥΧΟΝΤΩΝ</t>
  </si>
  <si>
    <t>26045/05-09-2020</t>
  </si>
  <si>
    <t>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</si>
</sst>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3"/>
      <name val="Arial Narrow"/>
      <family val="2"/>
      <charset val="161"/>
    </font>
    <font>
      <b/>
      <sz val="11"/>
      <color rgb="FF7030A0"/>
      <name val="Arial Narrow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" fontId="4" fillId="2" borderId="13" xfId="0" applyNumberFormat="1" applyFont="1" applyFill="1" applyBorder="1" applyAlignment="1">
      <alignment horizontal="center" vertical="center" textRotation="90" wrapText="1"/>
    </xf>
    <xf numFmtId="1" fontId="4" fillId="2" borderId="14" xfId="0" applyNumberFormat="1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 vertical="center" textRotation="90" wrapText="1"/>
    </xf>
    <xf numFmtId="49" fontId="2" fillId="3" borderId="10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" fontId="3" fillId="6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4" fontId="1" fillId="0" borderId="0" xfId="0" applyNumberFormat="1" applyFont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0" fillId="0" borderId="0" xfId="0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8" xfId="0" applyFont="1" applyFill="1" applyBorder="1" applyAlignment="1">
      <alignment horizontal="center" vertical="center" textRotation="90" wrapText="1"/>
    </xf>
    <xf numFmtId="0" fontId="4" fillId="8" borderId="11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6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2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6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 textRotation="90" wrapText="1"/>
    </xf>
    <xf numFmtId="1" fontId="3" fillId="4" borderId="6" xfId="0" applyNumberFormat="1" applyFont="1" applyFill="1" applyBorder="1" applyAlignment="1">
      <alignment horizontal="center" vertical="center" textRotation="90" wrapText="1"/>
    </xf>
    <xf numFmtId="1" fontId="3" fillId="4" borderId="11" xfId="0" applyNumberFormat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8" xfId="0" applyFont="1" applyFill="1" applyBorder="1" applyAlignment="1">
      <alignment horizontal="center" vertical="center" textRotation="90" wrapText="1"/>
    </xf>
    <xf numFmtId="0" fontId="4" fillId="5" borderId="11" xfId="0" applyFont="1" applyFill="1" applyBorder="1" applyAlignment="1">
      <alignment horizontal="center" vertical="center" textRotation="90" wrapText="1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134"/>
  <sheetViews>
    <sheetView tabSelected="1" topLeftCell="A79" zoomScaleNormal="100" workbookViewId="0">
      <selection activeCell="M92" sqref="M92"/>
    </sheetView>
  </sheetViews>
  <sheetFormatPr defaultColWidth="9.140625" defaultRowHeight="16.5" x14ac:dyDescent="0.3"/>
  <cols>
    <col min="1" max="1" width="6.42578125" style="11" customWidth="1"/>
    <col min="2" max="2" width="25" style="1" bestFit="1" customWidth="1"/>
    <col min="3" max="3" width="17.7109375" style="1" customWidth="1"/>
    <col min="4" max="4" width="17.140625" style="1" customWidth="1"/>
    <col min="5" max="5" width="12.140625" style="1" customWidth="1"/>
    <col min="6" max="6" width="12.85546875" style="12" customWidth="1"/>
    <col min="7" max="7" width="6.7109375" style="19" customWidth="1"/>
    <col min="8" max="8" width="9.140625" style="13" hidden="1" customWidth="1"/>
    <col min="9" max="9" width="6.7109375" style="24" hidden="1" customWidth="1"/>
    <col min="10" max="10" width="8" style="1" bestFit="1" customWidth="1"/>
    <col min="11" max="11" width="11" style="1" customWidth="1"/>
    <col min="12" max="12" width="12.85546875" style="1" customWidth="1"/>
    <col min="13" max="13" width="10.42578125" style="1" customWidth="1"/>
    <col min="14" max="14" width="13.42578125" style="1" customWidth="1"/>
    <col min="15" max="16" width="9.5703125" style="1" customWidth="1"/>
    <col min="17" max="17" width="8.85546875" style="1" customWidth="1"/>
    <col min="18" max="24" width="8.28515625" style="1" customWidth="1"/>
    <col min="25" max="25" width="8.28515625" style="26" customWidth="1"/>
    <col min="26" max="26" width="8.85546875" style="1" customWidth="1"/>
    <col min="27" max="27" width="9.85546875" style="1" bestFit="1" customWidth="1"/>
    <col min="28" max="232" width="9.140625" style="1"/>
    <col min="233" max="233" width="4.85546875" style="1" customWidth="1"/>
    <col min="234" max="234" width="21.5703125" style="1" bestFit="1" customWidth="1"/>
    <col min="235" max="235" width="15.85546875" style="1" bestFit="1" customWidth="1"/>
    <col min="236" max="236" width="5.85546875" style="1" customWidth="1"/>
    <col min="237" max="238" width="8" style="1" bestFit="1" customWidth="1"/>
    <col min="239" max="245" width="5.7109375" style="1" bestFit="1" customWidth="1"/>
    <col min="246" max="246" width="10.28515625" style="1" bestFit="1" customWidth="1"/>
    <col min="247" max="247" width="8.140625" style="1" bestFit="1" customWidth="1"/>
    <col min="248" max="248" width="8.85546875" style="1" bestFit="1" customWidth="1"/>
    <col min="249" max="249" width="8.5703125" style="1" bestFit="1" customWidth="1"/>
    <col min="250" max="251" width="11" style="1" bestFit="1" customWidth="1"/>
    <col min="252" max="252" width="8" style="1" bestFit="1" customWidth="1"/>
    <col min="253" max="254" width="10" style="1" customWidth="1"/>
    <col min="255" max="256" width="6" style="1" bestFit="1" customWidth="1"/>
    <col min="257" max="258" width="9.140625" style="1"/>
    <col min="259" max="259" width="9.85546875" style="1" bestFit="1" customWidth="1"/>
    <col min="260" max="488" width="9.140625" style="1"/>
    <col min="489" max="489" width="4.85546875" style="1" customWidth="1"/>
    <col min="490" max="490" width="21.5703125" style="1" bestFit="1" customWidth="1"/>
    <col min="491" max="491" width="15.85546875" style="1" bestFit="1" customWidth="1"/>
    <col min="492" max="492" width="5.85546875" style="1" customWidth="1"/>
    <col min="493" max="494" width="8" style="1" bestFit="1" customWidth="1"/>
    <col min="495" max="501" width="5.7109375" style="1" bestFit="1" customWidth="1"/>
    <col min="502" max="502" width="10.28515625" style="1" bestFit="1" customWidth="1"/>
    <col min="503" max="503" width="8.140625" style="1" bestFit="1" customWidth="1"/>
    <col min="504" max="504" width="8.85546875" style="1" bestFit="1" customWidth="1"/>
    <col min="505" max="505" width="8.5703125" style="1" bestFit="1" customWidth="1"/>
    <col min="506" max="507" width="11" style="1" bestFit="1" customWidth="1"/>
    <col min="508" max="508" width="8" style="1" bestFit="1" customWidth="1"/>
    <col min="509" max="510" width="10" style="1" customWidth="1"/>
    <col min="511" max="512" width="6" style="1" bestFit="1" customWidth="1"/>
    <col min="513" max="514" width="9.140625" style="1"/>
    <col min="515" max="515" width="9.85546875" style="1" bestFit="1" customWidth="1"/>
    <col min="516" max="744" width="9.140625" style="1"/>
    <col min="745" max="745" width="4.85546875" style="1" customWidth="1"/>
    <col min="746" max="746" width="21.5703125" style="1" bestFit="1" customWidth="1"/>
    <col min="747" max="747" width="15.85546875" style="1" bestFit="1" customWidth="1"/>
    <col min="748" max="748" width="5.85546875" style="1" customWidth="1"/>
    <col min="749" max="750" width="8" style="1" bestFit="1" customWidth="1"/>
    <col min="751" max="757" width="5.7109375" style="1" bestFit="1" customWidth="1"/>
    <col min="758" max="758" width="10.28515625" style="1" bestFit="1" customWidth="1"/>
    <col min="759" max="759" width="8.140625" style="1" bestFit="1" customWidth="1"/>
    <col min="760" max="760" width="8.85546875" style="1" bestFit="1" customWidth="1"/>
    <col min="761" max="761" width="8.5703125" style="1" bestFit="1" customWidth="1"/>
    <col min="762" max="763" width="11" style="1" bestFit="1" customWidth="1"/>
    <col min="764" max="764" width="8" style="1" bestFit="1" customWidth="1"/>
    <col min="765" max="766" width="10" style="1" customWidth="1"/>
    <col min="767" max="768" width="6" style="1" bestFit="1" customWidth="1"/>
    <col min="769" max="770" width="9.140625" style="1"/>
    <col min="771" max="771" width="9.85546875" style="1" bestFit="1" customWidth="1"/>
    <col min="772" max="1000" width="9.140625" style="1"/>
    <col min="1001" max="1001" width="4.85546875" style="1" customWidth="1"/>
    <col min="1002" max="1002" width="21.5703125" style="1" bestFit="1" customWidth="1"/>
    <col min="1003" max="1003" width="15.85546875" style="1" bestFit="1" customWidth="1"/>
    <col min="1004" max="1004" width="5.85546875" style="1" customWidth="1"/>
    <col min="1005" max="1006" width="8" style="1" bestFit="1" customWidth="1"/>
    <col min="1007" max="1013" width="5.7109375" style="1" bestFit="1" customWidth="1"/>
    <col min="1014" max="1014" width="10.28515625" style="1" bestFit="1" customWidth="1"/>
    <col min="1015" max="1015" width="8.140625" style="1" bestFit="1" customWidth="1"/>
    <col min="1016" max="1016" width="8.85546875" style="1" bestFit="1" customWidth="1"/>
    <col min="1017" max="1017" width="8.5703125" style="1" bestFit="1" customWidth="1"/>
    <col min="1018" max="1019" width="11" style="1" bestFit="1" customWidth="1"/>
    <col min="1020" max="1020" width="8" style="1" bestFit="1" customWidth="1"/>
    <col min="1021" max="1022" width="10" style="1" customWidth="1"/>
    <col min="1023" max="1024" width="6" style="1" bestFit="1" customWidth="1"/>
    <col min="1025" max="1026" width="9.140625" style="1"/>
    <col min="1027" max="1027" width="9.85546875" style="1" bestFit="1" customWidth="1"/>
    <col min="1028" max="1256" width="9.140625" style="1"/>
    <col min="1257" max="1257" width="4.85546875" style="1" customWidth="1"/>
    <col min="1258" max="1258" width="21.5703125" style="1" bestFit="1" customWidth="1"/>
    <col min="1259" max="1259" width="15.85546875" style="1" bestFit="1" customWidth="1"/>
    <col min="1260" max="1260" width="5.85546875" style="1" customWidth="1"/>
    <col min="1261" max="1262" width="8" style="1" bestFit="1" customWidth="1"/>
    <col min="1263" max="1269" width="5.7109375" style="1" bestFit="1" customWidth="1"/>
    <col min="1270" max="1270" width="10.28515625" style="1" bestFit="1" customWidth="1"/>
    <col min="1271" max="1271" width="8.140625" style="1" bestFit="1" customWidth="1"/>
    <col min="1272" max="1272" width="8.85546875" style="1" bestFit="1" customWidth="1"/>
    <col min="1273" max="1273" width="8.5703125" style="1" bestFit="1" customWidth="1"/>
    <col min="1274" max="1275" width="11" style="1" bestFit="1" customWidth="1"/>
    <col min="1276" max="1276" width="8" style="1" bestFit="1" customWidth="1"/>
    <col min="1277" max="1278" width="10" style="1" customWidth="1"/>
    <col min="1279" max="1280" width="6" style="1" bestFit="1" customWidth="1"/>
    <col min="1281" max="1282" width="9.140625" style="1"/>
    <col min="1283" max="1283" width="9.85546875" style="1" bestFit="1" customWidth="1"/>
    <col min="1284" max="1512" width="9.140625" style="1"/>
    <col min="1513" max="1513" width="4.85546875" style="1" customWidth="1"/>
    <col min="1514" max="1514" width="21.5703125" style="1" bestFit="1" customWidth="1"/>
    <col min="1515" max="1515" width="15.85546875" style="1" bestFit="1" customWidth="1"/>
    <col min="1516" max="1516" width="5.85546875" style="1" customWidth="1"/>
    <col min="1517" max="1518" width="8" style="1" bestFit="1" customWidth="1"/>
    <col min="1519" max="1525" width="5.7109375" style="1" bestFit="1" customWidth="1"/>
    <col min="1526" max="1526" width="10.28515625" style="1" bestFit="1" customWidth="1"/>
    <col min="1527" max="1527" width="8.140625" style="1" bestFit="1" customWidth="1"/>
    <col min="1528" max="1528" width="8.85546875" style="1" bestFit="1" customWidth="1"/>
    <col min="1529" max="1529" width="8.5703125" style="1" bestFit="1" customWidth="1"/>
    <col min="1530" max="1531" width="11" style="1" bestFit="1" customWidth="1"/>
    <col min="1532" max="1532" width="8" style="1" bestFit="1" customWidth="1"/>
    <col min="1533" max="1534" width="10" style="1" customWidth="1"/>
    <col min="1535" max="1536" width="6" style="1" bestFit="1" customWidth="1"/>
    <col min="1537" max="1538" width="9.140625" style="1"/>
    <col min="1539" max="1539" width="9.85546875" style="1" bestFit="1" customWidth="1"/>
    <col min="1540" max="1768" width="9.140625" style="1"/>
    <col min="1769" max="1769" width="4.85546875" style="1" customWidth="1"/>
    <col min="1770" max="1770" width="21.5703125" style="1" bestFit="1" customWidth="1"/>
    <col min="1771" max="1771" width="15.85546875" style="1" bestFit="1" customWidth="1"/>
    <col min="1772" max="1772" width="5.85546875" style="1" customWidth="1"/>
    <col min="1773" max="1774" width="8" style="1" bestFit="1" customWidth="1"/>
    <col min="1775" max="1781" width="5.7109375" style="1" bestFit="1" customWidth="1"/>
    <col min="1782" max="1782" width="10.28515625" style="1" bestFit="1" customWidth="1"/>
    <col min="1783" max="1783" width="8.140625" style="1" bestFit="1" customWidth="1"/>
    <col min="1784" max="1784" width="8.85546875" style="1" bestFit="1" customWidth="1"/>
    <col min="1785" max="1785" width="8.5703125" style="1" bestFit="1" customWidth="1"/>
    <col min="1786" max="1787" width="11" style="1" bestFit="1" customWidth="1"/>
    <col min="1788" max="1788" width="8" style="1" bestFit="1" customWidth="1"/>
    <col min="1789" max="1790" width="10" style="1" customWidth="1"/>
    <col min="1791" max="1792" width="6" style="1" bestFit="1" customWidth="1"/>
    <col min="1793" max="1794" width="9.140625" style="1"/>
    <col min="1795" max="1795" width="9.85546875" style="1" bestFit="1" customWidth="1"/>
    <col min="1796" max="2024" width="9.140625" style="1"/>
    <col min="2025" max="2025" width="4.85546875" style="1" customWidth="1"/>
    <col min="2026" max="2026" width="21.5703125" style="1" bestFit="1" customWidth="1"/>
    <col min="2027" max="2027" width="15.85546875" style="1" bestFit="1" customWidth="1"/>
    <col min="2028" max="2028" width="5.85546875" style="1" customWidth="1"/>
    <col min="2029" max="2030" width="8" style="1" bestFit="1" customWidth="1"/>
    <col min="2031" max="2037" width="5.7109375" style="1" bestFit="1" customWidth="1"/>
    <col min="2038" max="2038" width="10.28515625" style="1" bestFit="1" customWidth="1"/>
    <col min="2039" max="2039" width="8.140625" style="1" bestFit="1" customWidth="1"/>
    <col min="2040" max="2040" width="8.85546875" style="1" bestFit="1" customWidth="1"/>
    <col min="2041" max="2041" width="8.5703125" style="1" bestFit="1" customWidth="1"/>
    <col min="2042" max="2043" width="11" style="1" bestFit="1" customWidth="1"/>
    <col min="2044" max="2044" width="8" style="1" bestFit="1" customWidth="1"/>
    <col min="2045" max="2046" width="10" style="1" customWidth="1"/>
    <col min="2047" max="2048" width="6" style="1" bestFit="1" customWidth="1"/>
    <col min="2049" max="2050" width="9.140625" style="1"/>
    <col min="2051" max="2051" width="9.85546875" style="1" bestFit="1" customWidth="1"/>
    <col min="2052" max="2280" width="9.140625" style="1"/>
    <col min="2281" max="2281" width="4.85546875" style="1" customWidth="1"/>
    <col min="2282" max="2282" width="21.5703125" style="1" bestFit="1" customWidth="1"/>
    <col min="2283" max="2283" width="15.85546875" style="1" bestFit="1" customWidth="1"/>
    <col min="2284" max="2284" width="5.85546875" style="1" customWidth="1"/>
    <col min="2285" max="2286" width="8" style="1" bestFit="1" customWidth="1"/>
    <col min="2287" max="2293" width="5.7109375" style="1" bestFit="1" customWidth="1"/>
    <col min="2294" max="2294" width="10.28515625" style="1" bestFit="1" customWidth="1"/>
    <col min="2295" max="2295" width="8.140625" style="1" bestFit="1" customWidth="1"/>
    <col min="2296" max="2296" width="8.85546875" style="1" bestFit="1" customWidth="1"/>
    <col min="2297" max="2297" width="8.5703125" style="1" bestFit="1" customWidth="1"/>
    <col min="2298" max="2299" width="11" style="1" bestFit="1" customWidth="1"/>
    <col min="2300" max="2300" width="8" style="1" bestFit="1" customWidth="1"/>
    <col min="2301" max="2302" width="10" style="1" customWidth="1"/>
    <col min="2303" max="2304" width="6" style="1" bestFit="1" customWidth="1"/>
    <col min="2305" max="2306" width="9.140625" style="1"/>
    <col min="2307" max="2307" width="9.85546875" style="1" bestFit="1" customWidth="1"/>
    <col min="2308" max="2536" width="9.140625" style="1"/>
    <col min="2537" max="2537" width="4.85546875" style="1" customWidth="1"/>
    <col min="2538" max="2538" width="21.5703125" style="1" bestFit="1" customWidth="1"/>
    <col min="2539" max="2539" width="15.85546875" style="1" bestFit="1" customWidth="1"/>
    <col min="2540" max="2540" width="5.85546875" style="1" customWidth="1"/>
    <col min="2541" max="2542" width="8" style="1" bestFit="1" customWidth="1"/>
    <col min="2543" max="2549" width="5.7109375" style="1" bestFit="1" customWidth="1"/>
    <col min="2550" max="2550" width="10.28515625" style="1" bestFit="1" customWidth="1"/>
    <col min="2551" max="2551" width="8.140625" style="1" bestFit="1" customWidth="1"/>
    <col min="2552" max="2552" width="8.85546875" style="1" bestFit="1" customWidth="1"/>
    <col min="2553" max="2553" width="8.5703125" style="1" bestFit="1" customWidth="1"/>
    <col min="2554" max="2555" width="11" style="1" bestFit="1" customWidth="1"/>
    <col min="2556" max="2556" width="8" style="1" bestFit="1" customWidth="1"/>
    <col min="2557" max="2558" width="10" style="1" customWidth="1"/>
    <col min="2559" max="2560" width="6" style="1" bestFit="1" customWidth="1"/>
    <col min="2561" max="2562" width="9.140625" style="1"/>
    <col min="2563" max="2563" width="9.85546875" style="1" bestFit="1" customWidth="1"/>
    <col min="2564" max="2792" width="9.140625" style="1"/>
    <col min="2793" max="2793" width="4.85546875" style="1" customWidth="1"/>
    <col min="2794" max="2794" width="21.5703125" style="1" bestFit="1" customWidth="1"/>
    <col min="2795" max="2795" width="15.85546875" style="1" bestFit="1" customWidth="1"/>
    <col min="2796" max="2796" width="5.85546875" style="1" customWidth="1"/>
    <col min="2797" max="2798" width="8" style="1" bestFit="1" customWidth="1"/>
    <col min="2799" max="2805" width="5.7109375" style="1" bestFit="1" customWidth="1"/>
    <col min="2806" max="2806" width="10.28515625" style="1" bestFit="1" customWidth="1"/>
    <col min="2807" max="2807" width="8.140625" style="1" bestFit="1" customWidth="1"/>
    <col min="2808" max="2808" width="8.85546875" style="1" bestFit="1" customWidth="1"/>
    <col min="2809" max="2809" width="8.5703125" style="1" bestFit="1" customWidth="1"/>
    <col min="2810" max="2811" width="11" style="1" bestFit="1" customWidth="1"/>
    <col min="2812" max="2812" width="8" style="1" bestFit="1" customWidth="1"/>
    <col min="2813" max="2814" width="10" style="1" customWidth="1"/>
    <col min="2815" max="2816" width="6" style="1" bestFit="1" customWidth="1"/>
    <col min="2817" max="2818" width="9.140625" style="1"/>
    <col min="2819" max="2819" width="9.85546875" style="1" bestFit="1" customWidth="1"/>
    <col min="2820" max="3048" width="9.140625" style="1"/>
    <col min="3049" max="3049" width="4.85546875" style="1" customWidth="1"/>
    <col min="3050" max="3050" width="21.5703125" style="1" bestFit="1" customWidth="1"/>
    <col min="3051" max="3051" width="15.85546875" style="1" bestFit="1" customWidth="1"/>
    <col min="3052" max="3052" width="5.85546875" style="1" customWidth="1"/>
    <col min="3053" max="3054" width="8" style="1" bestFit="1" customWidth="1"/>
    <col min="3055" max="3061" width="5.7109375" style="1" bestFit="1" customWidth="1"/>
    <col min="3062" max="3062" width="10.28515625" style="1" bestFit="1" customWidth="1"/>
    <col min="3063" max="3063" width="8.140625" style="1" bestFit="1" customWidth="1"/>
    <col min="3064" max="3064" width="8.85546875" style="1" bestFit="1" customWidth="1"/>
    <col min="3065" max="3065" width="8.5703125" style="1" bestFit="1" customWidth="1"/>
    <col min="3066" max="3067" width="11" style="1" bestFit="1" customWidth="1"/>
    <col min="3068" max="3068" width="8" style="1" bestFit="1" customWidth="1"/>
    <col min="3069" max="3070" width="10" style="1" customWidth="1"/>
    <col min="3071" max="3072" width="6" style="1" bestFit="1" customWidth="1"/>
    <col min="3073" max="3074" width="9.140625" style="1"/>
    <col min="3075" max="3075" width="9.85546875" style="1" bestFit="1" customWidth="1"/>
    <col min="3076" max="3304" width="9.140625" style="1"/>
    <col min="3305" max="3305" width="4.85546875" style="1" customWidth="1"/>
    <col min="3306" max="3306" width="21.5703125" style="1" bestFit="1" customWidth="1"/>
    <col min="3307" max="3307" width="15.85546875" style="1" bestFit="1" customWidth="1"/>
    <col min="3308" max="3308" width="5.85546875" style="1" customWidth="1"/>
    <col min="3309" max="3310" width="8" style="1" bestFit="1" customWidth="1"/>
    <col min="3311" max="3317" width="5.7109375" style="1" bestFit="1" customWidth="1"/>
    <col min="3318" max="3318" width="10.28515625" style="1" bestFit="1" customWidth="1"/>
    <col min="3319" max="3319" width="8.140625" style="1" bestFit="1" customWidth="1"/>
    <col min="3320" max="3320" width="8.85546875" style="1" bestFit="1" customWidth="1"/>
    <col min="3321" max="3321" width="8.5703125" style="1" bestFit="1" customWidth="1"/>
    <col min="3322" max="3323" width="11" style="1" bestFit="1" customWidth="1"/>
    <col min="3324" max="3324" width="8" style="1" bestFit="1" customWidth="1"/>
    <col min="3325" max="3326" width="10" style="1" customWidth="1"/>
    <col min="3327" max="3328" width="6" style="1" bestFit="1" customWidth="1"/>
    <col min="3329" max="3330" width="9.140625" style="1"/>
    <col min="3331" max="3331" width="9.85546875" style="1" bestFit="1" customWidth="1"/>
    <col min="3332" max="3560" width="9.140625" style="1"/>
    <col min="3561" max="3561" width="4.85546875" style="1" customWidth="1"/>
    <col min="3562" max="3562" width="21.5703125" style="1" bestFit="1" customWidth="1"/>
    <col min="3563" max="3563" width="15.85546875" style="1" bestFit="1" customWidth="1"/>
    <col min="3564" max="3564" width="5.85546875" style="1" customWidth="1"/>
    <col min="3565" max="3566" width="8" style="1" bestFit="1" customWidth="1"/>
    <col min="3567" max="3573" width="5.7109375" style="1" bestFit="1" customWidth="1"/>
    <col min="3574" max="3574" width="10.28515625" style="1" bestFit="1" customWidth="1"/>
    <col min="3575" max="3575" width="8.140625" style="1" bestFit="1" customWidth="1"/>
    <col min="3576" max="3576" width="8.85546875" style="1" bestFit="1" customWidth="1"/>
    <col min="3577" max="3577" width="8.5703125" style="1" bestFit="1" customWidth="1"/>
    <col min="3578" max="3579" width="11" style="1" bestFit="1" customWidth="1"/>
    <col min="3580" max="3580" width="8" style="1" bestFit="1" customWidth="1"/>
    <col min="3581" max="3582" width="10" style="1" customWidth="1"/>
    <col min="3583" max="3584" width="6" style="1" bestFit="1" customWidth="1"/>
    <col min="3585" max="3586" width="9.140625" style="1"/>
    <col min="3587" max="3587" width="9.85546875" style="1" bestFit="1" customWidth="1"/>
    <col min="3588" max="3816" width="9.140625" style="1"/>
    <col min="3817" max="3817" width="4.85546875" style="1" customWidth="1"/>
    <col min="3818" max="3818" width="21.5703125" style="1" bestFit="1" customWidth="1"/>
    <col min="3819" max="3819" width="15.85546875" style="1" bestFit="1" customWidth="1"/>
    <col min="3820" max="3820" width="5.85546875" style="1" customWidth="1"/>
    <col min="3821" max="3822" width="8" style="1" bestFit="1" customWidth="1"/>
    <col min="3823" max="3829" width="5.7109375" style="1" bestFit="1" customWidth="1"/>
    <col min="3830" max="3830" width="10.28515625" style="1" bestFit="1" customWidth="1"/>
    <col min="3831" max="3831" width="8.140625" style="1" bestFit="1" customWidth="1"/>
    <col min="3832" max="3832" width="8.85546875" style="1" bestFit="1" customWidth="1"/>
    <col min="3833" max="3833" width="8.5703125" style="1" bestFit="1" customWidth="1"/>
    <col min="3834" max="3835" width="11" style="1" bestFit="1" customWidth="1"/>
    <col min="3836" max="3836" width="8" style="1" bestFit="1" customWidth="1"/>
    <col min="3837" max="3838" width="10" style="1" customWidth="1"/>
    <col min="3839" max="3840" width="6" style="1" bestFit="1" customWidth="1"/>
    <col min="3841" max="3842" width="9.140625" style="1"/>
    <col min="3843" max="3843" width="9.85546875" style="1" bestFit="1" customWidth="1"/>
    <col min="3844" max="4072" width="9.140625" style="1"/>
    <col min="4073" max="4073" width="4.85546875" style="1" customWidth="1"/>
    <col min="4074" max="4074" width="21.5703125" style="1" bestFit="1" customWidth="1"/>
    <col min="4075" max="4075" width="15.85546875" style="1" bestFit="1" customWidth="1"/>
    <col min="4076" max="4076" width="5.85546875" style="1" customWidth="1"/>
    <col min="4077" max="4078" width="8" style="1" bestFit="1" customWidth="1"/>
    <col min="4079" max="4085" width="5.7109375" style="1" bestFit="1" customWidth="1"/>
    <col min="4086" max="4086" width="10.28515625" style="1" bestFit="1" customWidth="1"/>
    <col min="4087" max="4087" width="8.140625" style="1" bestFit="1" customWidth="1"/>
    <col min="4088" max="4088" width="8.85546875" style="1" bestFit="1" customWidth="1"/>
    <col min="4089" max="4089" width="8.5703125" style="1" bestFit="1" customWidth="1"/>
    <col min="4090" max="4091" width="11" style="1" bestFit="1" customWidth="1"/>
    <col min="4092" max="4092" width="8" style="1" bestFit="1" customWidth="1"/>
    <col min="4093" max="4094" width="10" style="1" customWidth="1"/>
    <col min="4095" max="4096" width="6" style="1" bestFit="1" customWidth="1"/>
    <col min="4097" max="4098" width="9.140625" style="1"/>
    <col min="4099" max="4099" width="9.85546875" style="1" bestFit="1" customWidth="1"/>
    <col min="4100" max="4328" width="9.140625" style="1"/>
    <col min="4329" max="4329" width="4.85546875" style="1" customWidth="1"/>
    <col min="4330" max="4330" width="21.5703125" style="1" bestFit="1" customWidth="1"/>
    <col min="4331" max="4331" width="15.85546875" style="1" bestFit="1" customWidth="1"/>
    <col min="4332" max="4332" width="5.85546875" style="1" customWidth="1"/>
    <col min="4333" max="4334" width="8" style="1" bestFit="1" customWidth="1"/>
    <col min="4335" max="4341" width="5.7109375" style="1" bestFit="1" customWidth="1"/>
    <col min="4342" max="4342" width="10.28515625" style="1" bestFit="1" customWidth="1"/>
    <col min="4343" max="4343" width="8.140625" style="1" bestFit="1" customWidth="1"/>
    <col min="4344" max="4344" width="8.85546875" style="1" bestFit="1" customWidth="1"/>
    <col min="4345" max="4345" width="8.5703125" style="1" bestFit="1" customWidth="1"/>
    <col min="4346" max="4347" width="11" style="1" bestFit="1" customWidth="1"/>
    <col min="4348" max="4348" width="8" style="1" bestFit="1" customWidth="1"/>
    <col min="4349" max="4350" width="10" style="1" customWidth="1"/>
    <col min="4351" max="4352" width="6" style="1" bestFit="1" customWidth="1"/>
    <col min="4353" max="4354" width="9.140625" style="1"/>
    <col min="4355" max="4355" width="9.85546875" style="1" bestFit="1" customWidth="1"/>
    <col min="4356" max="4584" width="9.140625" style="1"/>
    <col min="4585" max="4585" width="4.85546875" style="1" customWidth="1"/>
    <col min="4586" max="4586" width="21.5703125" style="1" bestFit="1" customWidth="1"/>
    <col min="4587" max="4587" width="15.85546875" style="1" bestFit="1" customWidth="1"/>
    <col min="4588" max="4588" width="5.85546875" style="1" customWidth="1"/>
    <col min="4589" max="4590" width="8" style="1" bestFit="1" customWidth="1"/>
    <col min="4591" max="4597" width="5.7109375" style="1" bestFit="1" customWidth="1"/>
    <col min="4598" max="4598" width="10.28515625" style="1" bestFit="1" customWidth="1"/>
    <col min="4599" max="4599" width="8.140625" style="1" bestFit="1" customWidth="1"/>
    <col min="4600" max="4600" width="8.85546875" style="1" bestFit="1" customWidth="1"/>
    <col min="4601" max="4601" width="8.5703125" style="1" bestFit="1" customWidth="1"/>
    <col min="4602" max="4603" width="11" style="1" bestFit="1" customWidth="1"/>
    <col min="4604" max="4604" width="8" style="1" bestFit="1" customWidth="1"/>
    <col min="4605" max="4606" width="10" style="1" customWidth="1"/>
    <col min="4607" max="4608" width="6" style="1" bestFit="1" customWidth="1"/>
    <col min="4609" max="4610" width="9.140625" style="1"/>
    <col min="4611" max="4611" width="9.85546875" style="1" bestFit="1" customWidth="1"/>
    <col min="4612" max="4840" width="9.140625" style="1"/>
    <col min="4841" max="4841" width="4.85546875" style="1" customWidth="1"/>
    <col min="4842" max="4842" width="21.5703125" style="1" bestFit="1" customWidth="1"/>
    <col min="4843" max="4843" width="15.85546875" style="1" bestFit="1" customWidth="1"/>
    <col min="4844" max="4844" width="5.85546875" style="1" customWidth="1"/>
    <col min="4845" max="4846" width="8" style="1" bestFit="1" customWidth="1"/>
    <col min="4847" max="4853" width="5.7109375" style="1" bestFit="1" customWidth="1"/>
    <col min="4854" max="4854" width="10.28515625" style="1" bestFit="1" customWidth="1"/>
    <col min="4855" max="4855" width="8.140625" style="1" bestFit="1" customWidth="1"/>
    <col min="4856" max="4856" width="8.85546875" style="1" bestFit="1" customWidth="1"/>
    <col min="4857" max="4857" width="8.5703125" style="1" bestFit="1" customWidth="1"/>
    <col min="4858" max="4859" width="11" style="1" bestFit="1" customWidth="1"/>
    <col min="4860" max="4860" width="8" style="1" bestFit="1" customWidth="1"/>
    <col min="4861" max="4862" width="10" style="1" customWidth="1"/>
    <col min="4863" max="4864" width="6" style="1" bestFit="1" customWidth="1"/>
    <col min="4865" max="4866" width="9.140625" style="1"/>
    <col min="4867" max="4867" width="9.85546875" style="1" bestFit="1" customWidth="1"/>
    <col min="4868" max="5096" width="9.140625" style="1"/>
    <col min="5097" max="5097" width="4.85546875" style="1" customWidth="1"/>
    <col min="5098" max="5098" width="21.5703125" style="1" bestFit="1" customWidth="1"/>
    <col min="5099" max="5099" width="15.85546875" style="1" bestFit="1" customWidth="1"/>
    <col min="5100" max="5100" width="5.85546875" style="1" customWidth="1"/>
    <col min="5101" max="5102" width="8" style="1" bestFit="1" customWidth="1"/>
    <col min="5103" max="5109" width="5.7109375" style="1" bestFit="1" customWidth="1"/>
    <col min="5110" max="5110" width="10.28515625" style="1" bestFit="1" customWidth="1"/>
    <col min="5111" max="5111" width="8.140625" style="1" bestFit="1" customWidth="1"/>
    <col min="5112" max="5112" width="8.85546875" style="1" bestFit="1" customWidth="1"/>
    <col min="5113" max="5113" width="8.5703125" style="1" bestFit="1" customWidth="1"/>
    <col min="5114" max="5115" width="11" style="1" bestFit="1" customWidth="1"/>
    <col min="5116" max="5116" width="8" style="1" bestFit="1" customWidth="1"/>
    <col min="5117" max="5118" width="10" style="1" customWidth="1"/>
    <col min="5119" max="5120" width="6" style="1" bestFit="1" customWidth="1"/>
    <col min="5121" max="5122" width="9.140625" style="1"/>
    <col min="5123" max="5123" width="9.85546875" style="1" bestFit="1" customWidth="1"/>
    <col min="5124" max="5352" width="9.140625" style="1"/>
    <col min="5353" max="5353" width="4.85546875" style="1" customWidth="1"/>
    <col min="5354" max="5354" width="21.5703125" style="1" bestFit="1" customWidth="1"/>
    <col min="5355" max="5355" width="15.85546875" style="1" bestFit="1" customWidth="1"/>
    <col min="5356" max="5356" width="5.85546875" style="1" customWidth="1"/>
    <col min="5357" max="5358" width="8" style="1" bestFit="1" customWidth="1"/>
    <col min="5359" max="5365" width="5.7109375" style="1" bestFit="1" customWidth="1"/>
    <col min="5366" max="5366" width="10.28515625" style="1" bestFit="1" customWidth="1"/>
    <col min="5367" max="5367" width="8.140625" style="1" bestFit="1" customWidth="1"/>
    <col min="5368" max="5368" width="8.85546875" style="1" bestFit="1" customWidth="1"/>
    <col min="5369" max="5369" width="8.5703125" style="1" bestFit="1" customWidth="1"/>
    <col min="5370" max="5371" width="11" style="1" bestFit="1" customWidth="1"/>
    <col min="5372" max="5372" width="8" style="1" bestFit="1" customWidth="1"/>
    <col min="5373" max="5374" width="10" style="1" customWidth="1"/>
    <col min="5375" max="5376" width="6" style="1" bestFit="1" customWidth="1"/>
    <col min="5377" max="5378" width="9.140625" style="1"/>
    <col min="5379" max="5379" width="9.85546875" style="1" bestFit="1" customWidth="1"/>
    <col min="5380" max="5608" width="9.140625" style="1"/>
    <col min="5609" max="5609" width="4.85546875" style="1" customWidth="1"/>
    <col min="5610" max="5610" width="21.5703125" style="1" bestFit="1" customWidth="1"/>
    <col min="5611" max="5611" width="15.85546875" style="1" bestFit="1" customWidth="1"/>
    <col min="5612" max="5612" width="5.85546875" style="1" customWidth="1"/>
    <col min="5613" max="5614" width="8" style="1" bestFit="1" customWidth="1"/>
    <col min="5615" max="5621" width="5.7109375" style="1" bestFit="1" customWidth="1"/>
    <col min="5622" max="5622" width="10.28515625" style="1" bestFit="1" customWidth="1"/>
    <col min="5623" max="5623" width="8.140625" style="1" bestFit="1" customWidth="1"/>
    <col min="5624" max="5624" width="8.85546875" style="1" bestFit="1" customWidth="1"/>
    <col min="5625" max="5625" width="8.5703125" style="1" bestFit="1" customWidth="1"/>
    <col min="5626" max="5627" width="11" style="1" bestFit="1" customWidth="1"/>
    <col min="5628" max="5628" width="8" style="1" bestFit="1" customWidth="1"/>
    <col min="5629" max="5630" width="10" style="1" customWidth="1"/>
    <col min="5631" max="5632" width="6" style="1" bestFit="1" customWidth="1"/>
    <col min="5633" max="5634" width="9.140625" style="1"/>
    <col min="5635" max="5635" width="9.85546875" style="1" bestFit="1" customWidth="1"/>
    <col min="5636" max="5864" width="9.140625" style="1"/>
    <col min="5865" max="5865" width="4.85546875" style="1" customWidth="1"/>
    <col min="5866" max="5866" width="21.5703125" style="1" bestFit="1" customWidth="1"/>
    <col min="5867" max="5867" width="15.85546875" style="1" bestFit="1" customWidth="1"/>
    <col min="5868" max="5868" width="5.85546875" style="1" customWidth="1"/>
    <col min="5869" max="5870" width="8" style="1" bestFit="1" customWidth="1"/>
    <col min="5871" max="5877" width="5.7109375" style="1" bestFit="1" customWidth="1"/>
    <col min="5878" max="5878" width="10.28515625" style="1" bestFit="1" customWidth="1"/>
    <col min="5879" max="5879" width="8.140625" style="1" bestFit="1" customWidth="1"/>
    <col min="5880" max="5880" width="8.85546875" style="1" bestFit="1" customWidth="1"/>
    <col min="5881" max="5881" width="8.5703125" style="1" bestFit="1" customWidth="1"/>
    <col min="5882" max="5883" width="11" style="1" bestFit="1" customWidth="1"/>
    <col min="5884" max="5884" width="8" style="1" bestFit="1" customWidth="1"/>
    <col min="5885" max="5886" width="10" style="1" customWidth="1"/>
    <col min="5887" max="5888" width="6" style="1" bestFit="1" customWidth="1"/>
    <col min="5889" max="5890" width="9.140625" style="1"/>
    <col min="5891" max="5891" width="9.85546875" style="1" bestFit="1" customWidth="1"/>
    <col min="5892" max="6120" width="9.140625" style="1"/>
    <col min="6121" max="6121" width="4.85546875" style="1" customWidth="1"/>
    <col min="6122" max="6122" width="21.5703125" style="1" bestFit="1" customWidth="1"/>
    <col min="6123" max="6123" width="15.85546875" style="1" bestFit="1" customWidth="1"/>
    <col min="6124" max="6124" width="5.85546875" style="1" customWidth="1"/>
    <col min="6125" max="6126" width="8" style="1" bestFit="1" customWidth="1"/>
    <col min="6127" max="6133" width="5.7109375" style="1" bestFit="1" customWidth="1"/>
    <col min="6134" max="6134" width="10.28515625" style="1" bestFit="1" customWidth="1"/>
    <col min="6135" max="6135" width="8.140625" style="1" bestFit="1" customWidth="1"/>
    <col min="6136" max="6136" width="8.85546875" style="1" bestFit="1" customWidth="1"/>
    <col min="6137" max="6137" width="8.5703125" style="1" bestFit="1" customWidth="1"/>
    <col min="6138" max="6139" width="11" style="1" bestFit="1" customWidth="1"/>
    <col min="6140" max="6140" width="8" style="1" bestFit="1" customWidth="1"/>
    <col min="6141" max="6142" width="10" style="1" customWidth="1"/>
    <col min="6143" max="6144" width="6" style="1" bestFit="1" customWidth="1"/>
    <col min="6145" max="6146" width="9.140625" style="1"/>
    <col min="6147" max="6147" width="9.85546875" style="1" bestFit="1" customWidth="1"/>
    <col min="6148" max="6376" width="9.140625" style="1"/>
    <col min="6377" max="6377" width="4.85546875" style="1" customWidth="1"/>
    <col min="6378" max="6378" width="21.5703125" style="1" bestFit="1" customWidth="1"/>
    <col min="6379" max="6379" width="15.85546875" style="1" bestFit="1" customWidth="1"/>
    <col min="6380" max="6380" width="5.85546875" style="1" customWidth="1"/>
    <col min="6381" max="6382" width="8" style="1" bestFit="1" customWidth="1"/>
    <col min="6383" max="6389" width="5.7109375" style="1" bestFit="1" customWidth="1"/>
    <col min="6390" max="6390" width="10.28515625" style="1" bestFit="1" customWidth="1"/>
    <col min="6391" max="6391" width="8.140625" style="1" bestFit="1" customWidth="1"/>
    <col min="6392" max="6392" width="8.85546875" style="1" bestFit="1" customWidth="1"/>
    <col min="6393" max="6393" width="8.5703125" style="1" bestFit="1" customWidth="1"/>
    <col min="6394" max="6395" width="11" style="1" bestFit="1" customWidth="1"/>
    <col min="6396" max="6396" width="8" style="1" bestFit="1" customWidth="1"/>
    <col min="6397" max="6398" width="10" style="1" customWidth="1"/>
    <col min="6399" max="6400" width="6" style="1" bestFit="1" customWidth="1"/>
    <col min="6401" max="6402" width="9.140625" style="1"/>
    <col min="6403" max="6403" width="9.85546875" style="1" bestFit="1" customWidth="1"/>
    <col min="6404" max="6632" width="9.140625" style="1"/>
    <col min="6633" max="6633" width="4.85546875" style="1" customWidth="1"/>
    <col min="6634" max="6634" width="21.5703125" style="1" bestFit="1" customWidth="1"/>
    <col min="6635" max="6635" width="15.85546875" style="1" bestFit="1" customWidth="1"/>
    <col min="6636" max="6636" width="5.85546875" style="1" customWidth="1"/>
    <col min="6637" max="6638" width="8" style="1" bestFit="1" customWidth="1"/>
    <col min="6639" max="6645" width="5.7109375" style="1" bestFit="1" customWidth="1"/>
    <col min="6646" max="6646" width="10.28515625" style="1" bestFit="1" customWidth="1"/>
    <col min="6647" max="6647" width="8.140625" style="1" bestFit="1" customWidth="1"/>
    <col min="6648" max="6648" width="8.85546875" style="1" bestFit="1" customWidth="1"/>
    <col min="6649" max="6649" width="8.5703125" style="1" bestFit="1" customWidth="1"/>
    <col min="6650" max="6651" width="11" style="1" bestFit="1" customWidth="1"/>
    <col min="6652" max="6652" width="8" style="1" bestFit="1" customWidth="1"/>
    <col min="6653" max="6654" width="10" style="1" customWidth="1"/>
    <col min="6655" max="6656" width="6" style="1" bestFit="1" customWidth="1"/>
    <col min="6657" max="6658" width="9.140625" style="1"/>
    <col min="6659" max="6659" width="9.85546875" style="1" bestFit="1" customWidth="1"/>
    <col min="6660" max="6888" width="9.140625" style="1"/>
    <col min="6889" max="6889" width="4.85546875" style="1" customWidth="1"/>
    <col min="6890" max="6890" width="21.5703125" style="1" bestFit="1" customWidth="1"/>
    <col min="6891" max="6891" width="15.85546875" style="1" bestFit="1" customWidth="1"/>
    <col min="6892" max="6892" width="5.85546875" style="1" customWidth="1"/>
    <col min="6893" max="6894" width="8" style="1" bestFit="1" customWidth="1"/>
    <col min="6895" max="6901" width="5.7109375" style="1" bestFit="1" customWidth="1"/>
    <col min="6902" max="6902" width="10.28515625" style="1" bestFit="1" customWidth="1"/>
    <col min="6903" max="6903" width="8.140625" style="1" bestFit="1" customWidth="1"/>
    <col min="6904" max="6904" width="8.85546875" style="1" bestFit="1" customWidth="1"/>
    <col min="6905" max="6905" width="8.5703125" style="1" bestFit="1" customWidth="1"/>
    <col min="6906" max="6907" width="11" style="1" bestFit="1" customWidth="1"/>
    <col min="6908" max="6908" width="8" style="1" bestFit="1" customWidth="1"/>
    <col min="6909" max="6910" width="10" style="1" customWidth="1"/>
    <col min="6911" max="6912" width="6" style="1" bestFit="1" customWidth="1"/>
    <col min="6913" max="6914" width="9.140625" style="1"/>
    <col min="6915" max="6915" width="9.85546875" style="1" bestFit="1" customWidth="1"/>
    <col min="6916" max="7144" width="9.140625" style="1"/>
    <col min="7145" max="7145" width="4.85546875" style="1" customWidth="1"/>
    <col min="7146" max="7146" width="21.5703125" style="1" bestFit="1" customWidth="1"/>
    <col min="7147" max="7147" width="15.85546875" style="1" bestFit="1" customWidth="1"/>
    <col min="7148" max="7148" width="5.85546875" style="1" customWidth="1"/>
    <col min="7149" max="7150" width="8" style="1" bestFit="1" customWidth="1"/>
    <col min="7151" max="7157" width="5.7109375" style="1" bestFit="1" customWidth="1"/>
    <col min="7158" max="7158" width="10.28515625" style="1" bestFit="1" customWidth="1"/>
    <col min="7159" max="7159" width="8.140625" style="1" bestFit="1" customWidth="1"/>
    <col min="7160" max="7160" width="8.85546875" style="1" bestFit="1" customWidth="1"/>
    <col min="7161" max="7161" width="8.5703125" style="1" bestFit="1" customWidth="1"/>
    <col min="7162" max="7163" width="11" style="1" bestFit="1" customWidth="1"/>
    <col min="7164" max="7164" width="8" style="1" bestFit="1" customWidth="1"/>
    <col min="7165" max="7166" width="10" style="1" customWidth="1"/>
    <col min="7167" max="7168" width="6" style="1" bestFit="1" customWidth="1"/>
    <col min="7169" max="7170" width="9.140625" style="1"/>
    <col min="7171" max="7171" width="9.85546875" style="1" bestFit="1" customWidth="1"/>
    <col min="7172" max="7400" width="9.140625" style="1"/>
    <col min="7401" max="7401" width="4.85546875" style="1" customWidth="1"/>
    <col min="7402" max="7402" width="21.5703125" style="1" bestFit="1" customWidth="1"/>
    <col min="7403" max="7403" width="15.85546875" style="1" bestFit="1" customWidth="1"/>
    <col min="7404" max="7404" width="5.85546875" style="1" customWidth="1"/>
    <col min="7405" max="7406" width="8" style="1" bestFit="1" customWidth="1"/>
    <col min="7407" max="7413" width="5.7109375" style="1" bestFit="1" customWidth="1"/>
    <col min="7414" max="7414" width="10.28515625" style="1" bestFit="1" customWidth="1"/>
    <col min="7415" max="7415" width="8.140625" style="1" bestFit="1" customWidth="1"/>
    <col min="7416" max="7416" width="8.85546875" style="1" bestFit="1" customWidth="1"/>
    <col min="7417" max="7417" width="8.5703125" style="1" bestFit="1" customWidth="1"/>
    <col min="7418" max="7419" width="11" style="1" bestFit="1" customWidth="1"/>
    <col min="7420" max="7420" width="8" style="1" bestFit="1" customWidth="1"/>
    <col min="7421" max="7422" width="10" style="1" customWidth="1"/>
    <col min="7423" max="7424" width="6" style="1" bestFit="1" customWidth="1"/>
    <col min="7425" max="7426" width="9.140625" style="1"/>
    <col min="7427" max="7427" width="9.85546875" style="1" bestFit="1" customWidth="1"/>
    <col min="7428" max="7656" width="9.140625" style="1"/>
    <col min="7657" max="7657" width="4.85546875" style="1" customWidth="1"/>
    <col min="7658" max="7658" width="21.5703125" style="1" bestFit="1" customWidth="1"/>
    <col min="7659" max="7659" width="15.85546875" style="1" bestFit="1" customWidth="1"/>
    <col min="7660" max="7660" width="5.85546875" style="1" customWidth="1"/>
    <col min="7661" max="7662" width="8" style="1" bestFit="1" customWidth="1"/>
    <col min="7663" max="7669" width="5.7109375" style="1" bestFit="1" customWidth="1"/>
    <col min="7670" max="7670" width="10.28515625" style="1" bestFit="1" customWidth="1"/>
    <col min="7671" max="7671" width="8.140625" style="1" bestFit="1" customWidth="1"/>
    <col min="7672" max="7672" width="8.85546875" style="1" bestFit="1" customWidth="1"/>
    <col min="7673" max="7673" width="8.5703125" style="1" bestFit="1" customWidth="1"/>
    <col min="7674" max="7675" width="11" style="1" bestFit="1" customWidth="1"/>
    <col min="7676" max="7676" width="8" style="1" bestFit="1" customWidth="1"/>
    <col min="7677" max="7678" width="10" style="1" customWidth="1"/>
    <col min="7679" max="7680" width="6" style="1" bestFit="1" customWidth="1"/>
    <col min="7681" max="7682" width="9.140625" style="1"/>
    <col min="7683" max="7683" width="9.85546875" style="1" bestFit="1" customWidth="1"/>
    <col min="7684" max="7912" width="9.140625" style="1"/>
    <col min="7913" max="7913" width="4.85546875" style="1" customWidth="1"/>
    <col min="7914" max="7914" width="21.5703125" style="1" bestFit="1" customWidth="1"/>
    <col min="7915" max="7915" width="15.85546875" style="1" bestFit="1" customWidth="1"/>
    <col min="7916" max="7916" width="5.85546875" style="1" customWidth="1"/>
    <col min="7917" max="7918" width="8" style="1" bestFit="1" customWidth="1"/>
    <col min="7919" max="7925" width="5.7109375" style="1" bestFit="1" customWidth="1"/>
    <col min="7926" max="7926" width="10.28515625" style="1" bestFit="1" customWidth="1"/>
    <col min="7927" max="7927" width="8.140625" style="1" bestFit="1" customWidth="1"/>
    <col min="7928" max="7928" width="8.85546875" style="1" bestFit="1" customWidth="1"/>
    <col min="7929" max="7929" width="8.5703125" style="1" bestFit="1" customWidth="1"/>
    <col min="7930" max="7931" width="11" style="1" bestFit="1" customWidth="1"/>
    <col min="7932" max="7932" width="8" style="1" bestFit="1" customWidth="1"/>
    <col min="7933" max="7934" width="10" style="1" customWidth="1"/>
    <col min="7935" max="7936" width="6" style="1" bestFit="1" customWidth="1"/>
    <col min="7937" max="7938" width="9.140625" style="1"/>
    <col min="7939" max="7939" width="9.85546875" style="1" bestFit="1" customWidth="1"/>
    <col min="7940" max="8168" width="9.140625" style="1"/>
    <col min="8169" max="8169" width="4.85546875" style="1" customWidth="1"/>
    <col min="8170" max="8170" width="21.5703125" style="1" bestFit="1" customWidth="1"/>
    <col min="8171" max="8171" width="15.85546875" style="1" bestFit="1" customWidth="1"/>
    <col min="8172" max="8172" width="5.85546875" style="1" customWidth="1"/>
    <col min="8173" max="8174" width="8" style="1" bestFit="1" customWidth="1"/>
    <col min="8175" max="8181" width="5.7109375" style="1" bestFit="1" customWidth="1"/>
    <col min="8182" max="8182" width="10.28515625" style="1" bestFit="1" customWidth="1"/>
    <col min="8183" max="8183" width="8.140625" style="1" bestFit="1" customWidth="1"/>
    <col min="8184" max="8184" width="8.85546875" style="1" bestFit="1" customWidth="1"/>
    <col min="8185" max="8185" width="8.5703125" style="1" bestFit="1" customWidth="1"/>
    <col min="8186" max="8187" width="11" style="1" bestFit="1" customWidth="1"/>
    <col min="8188" max="8188" width="8" style="1" bestFit="1" customWidth="1"/>
    <col min="8189" max="8190" width="10" style="1" customWidth="1"/>
    <col min="8191" max="8192" width="6" style="1" bestFit="1" customWidth="1"/>
    <col min="8193" max="8194" width="9.140625" style="1"/>
    <col min="8195" max="8195" width="9.85546875" style="1" bestFit="1" customWidth="1"/>
    <col min="8196" max="8424" width="9.140625" style="1"/>
    <col min="8425" max="8425" width="4.85546875" style="1" customWidth="1"/>
    <col min="8426" max="8426" width="21.5703125" style="1" bestFit="1" customWidth="1"/>
    <col min="8427" max="8427" width="15.85546875" style="1" bestFit="1" customWidth="1"/>
    <col min="8428" max="8428" width="5.85546875" style="1" customWidth="1"/>
    <col min="8429" max="8430" width="8" style="1" bestFit="1" customWidth="1"/>
    <col min="8431" max="8437" width="5.7109375" style="1" bestFit="1" customWidth="1"/>
    <col min="8438" max="8438" width="10.28515625" style="1" bestFit="1" customWidth="1"/>
    <col min="8439" max="8439" width="8.140625" style="1" bestFit="1" customWidth="1"/>
    <col min="8440" max="8440" width="8.85546875" style="1" bestFit="1" customWidth="1"/>
    <col min="8441" max="8441" width="8.5703125" style="1" bestFit="1" customWidth="1"/>
    <col min="8442" max="8443" width="11" style="1" bestFit="1" customWidth="1"/>
    <col min="8444" max="8444" width="8" style="1" bestFit="1" customWidth="1"/>
    <col min="8445" max="8446" width="10" style="1" customWidth="1"/>
    <col min="8447" max="8448" width="6" style="1" bestFit="1" customWidth="1"/>
    <col min="8449" max="8450" width="9.140625" style="1"/>
    <col min="8451" max="8451" width="9.85546875" style="1" bestFit="1" customWidth="1"/>
    <col min="8452" max="8680" width="9.140625" style="1"/>
    <col min="8681" max="8681" width="4.85546875" style="1" customWidth="1"/>
    <col min="8682" max="8682" width="21.5703125" style="1" bestFit="1" customWidth="1"/>
    <col min="8683" max="8683" width="15.85546875" style="1" bestFit="1" customWidth="1"/>
    <col min="8684" max="8684" width="5.85546875" style="1" customWidth="1"/>
    <col min="8685" max="8686" width="8" style="1" bestFit="1" customWidth="1"/>
    <col min="8687" max="8693" width="5.7109375" style="1" bestFit="1" customWidth="1"/>
    <col min="8694" max="8694" width="10.28515625" style="1" bestFit="1" customWidth="1"/>
    <col min="8695" max="8695" width="8.140625" style="1" bestFit="1" customWidth="1"/>
    <col min="8696" max="8696" width="8.85546875" style="1" bestFit="1" customWidth="1"/>
    <col min="8697" max="8697" width="8.5703125" style="1" bestFit="1" customWidth="1"/>
    <col min="8698" max="8699" width="11" style="1" bestFit="1" customWidth="1"/>
    <col min="8700" max="8700" width="8" style="1" bestFit="1" customWidth="1"/>
    <col min="8701" max="8702" width="10" style="1" customWidth="1"/>
    <col min="8703" max="8704" width="6" style="1" bestFit="1" customWidth="1"/>
    <col min="8705" max="8706" width="9.140625" style="1"/>
    <col min="8707" max="8707" width="9.85546875" style="1" bestFit="1" customWidth="1"/>
    <col min="8708" max="8936" width="9.140625" style="1"/>
    <col min="8937" max="8937" width="4.85546875" style="1" customWidth="1"/>
    <col min="8938" max="8938" width="21.5703125" style="1" bestFit="1" customWidth="1"/>
    <col min="8939" max="8939" width="15.85546875" style="1" bestFit="1" customWidth="1"/>
    <col min="8940" max="8940" width="5.85546875" style="1" customWidth="1"/>
    <col min="8941" max="8942" width="8" style="1" bestFit="1" customWidth="1"/>
    <col min="8943" max="8949" width="5.7109375" style="1" bestFit="1" customWidth="1"/>
    <col min="8950" max="8950" width="10.28515625" style="1" bestFit="1" customWidth="1"/>
    <col min="8951" max="8951" width="8.140625" style="1" bestFit="1" customWidth="1"/>
    <col min="8952" max="8952" width="8.85546875" style="1" bestFit="1" customWidth="1"/>
    <col min="8953" max="8953" width="8.5703125" style="1" bestFit="1" customWidth="1"/>
    <col min="8954" max="8955" width="11" style="1" bestFit="1" customWidth="1"/>
    <col min="8956" max="8956" width="8" style="1" bestFit="1" customWidth="1"/>
    <col min="8957" max="8958" width="10" style="1" customWidth="1"/>
    <col min="8959" max="8960" width="6" style="1" bestFit="1" customWidth="1"/>
    <col min="8961" max="8962" width="9.140625" style="1"/>
    <col min="8963" max="8963" width="9.85546875" style="1" bestFit="1" customWidth="1"/>
    <col min="8964" max="9192" width="9.140625" style="1"/>
    <col min="9193" max="9193" width="4.85546875" style="1" customWidth="1"/>
    <col min="9194" max="9194" width="21.5703125" style="1" bestFit="1" customWidth="1"/>
    <col min="9195" max="9195" width="15.85546875" style="1" bestFit="1" customWidth="1"/>
    <col min="9196" max="9196" width="5.85546875" style="1" customWidth="1"/>
    <col min="9197" max="9198" width="8" style="1" bestFit="1" customWidth="1"/>
    <col min="9199" max="9205" width="5.7109375" style="1" bestFit="1" customWidth="1"/>
    <col min="9206" max="9206" width="10.28515625" style="1" bestFit="1" customWidth="1"/>
    <col min="9207" max="9207" width="8.140625" style="1" bestFit="1" customWidth="1"/>
    <col min="9208" max="9208" width="8.85546875" style="1" bestFit="1" customWidth="1"/>
    <col min="9209" max="9209" width="8.5703125" style="1" bestFit="1" customWidth="1"/>
    <col min="9210" max="9211" width="11" style="1" bestFit="1" customWidth="1"/>
    <col min="9212" max="9212" width="8" style="1" bestFit="1" customWidth="1"/>
    <col min="9213" max="9214" width="10" style="1" customWidth="1"/>
    <col min="9215" max="9216" width="6" style="1" bestFit="1" customWidth="1"/>
    <col min="9217" max="9218" width="9.140625" style="1"/>
    <col min="9219" max="9219" width="9.85546875" style="1" bestFit="1" customWidth="1"/>
    <col min="9220" max="9448" width="9.140625" style="1"/>
    <col min="9449" max="9449" width="4.85546875" style="1" customWidth="1"/>
    <col min="9450" max="9450" width="21.5703125" style="1" bestFit="1" customWidth="1"/>
    <col min="9451" max="9451" width="15.85546875" style="1" bestFit="1" customWidth="1"/>
    <col min="9452" max="9452" width="5.85546875" style="1" customWidth="1"/>
    <col min="9453" max="9454" width="8" style="1" bestFit="1" customWidth="1"/>
    <col min="9455" max="9461" width="5.7109375" style="1" bestFit="1" customWidth="1"/>
    <col min="9462" max="9462" width="10.28515625" style="1" bestFit="1" customWidth="1"/>
    <col min="9463" max="9463" width="8.140625" style="1" bestFit="1" customWidth="1"/>
    <col min="9464" max="9464" width="8.85546875" style="1" bestFit="1" customWidth="1"/>
    <col min="9465" max="9465" width="8.5703125" style="1" bestFit="1" customWidth="1"/>
    <col min="9466" max="9467" width="11" style="1" bestFit="1" customWidth="1"/>
    <col min="9468" max="9468" width="8" style="1" bestFit="1" customWidth="1"/>
    <col min="9469" max="9470" width="10" style="1" customWidth="1"/>
    <col min="9471" max="9472" width="6" style="1" bestFit="1" customWidth="1"/>
    <col min="9473" max="9474" width="9.140625" style="1"/>
    <col min="9475" max="9475" width="9.85546875" style="1" bestFit="1" customWidth="1"/>
    <col min="9476" max="9704" width="9.140625" style="1"/>
    <col min="9705" max="9705" width="4.85546875" style="1" customWidth="1"/>
    <col min="9706" max="9706" width="21.5703125" style="1" bestFit="1" customWidth="1"/>
    <col min="9707" max="9707" width="15.85546875" style="1" bestFit="1" customWidth="1"/>
    <col min="9708" max="9708" width="5.85546875" style="1" customWidth="1"/>
    <col min="9709" max="9710" width="8" style="1" bestFit="1" customWidth="1"/>
    <col min="9711" max="9717" width="5.7109375" style="1" bestFit="1" customWidth="1"/>
    <col min="9718" max="9718" width="10.28515625" style="1" bestFit="1" customWidth="1"/>
    <col min="9719" max="9719" width="8.140625" style="1" bestFit="1" customWidth="1"/>
    <col min="9720" max="9720" width="8.85546875" style="1" bestFit="1" customWidth="1"/>
    <col min="9721" max="9721" width="8.5703125" style="1" bestFit="1" customWidth="1"/>
    <col min="9722" max="9723" width="11" style="1" bestFit="1" customWidth="1"/>
    <col min="9724" max="9724" width="8" style="1" bestFit="1" customWidth="1"/>
    <col min="9725" max="9726" width="10" style="1" customWidth="1"/>
    <col min="9727" max="9728" width="6" style="1" bestFit="1" customWidth="1"/>
    <col min="9729" max="9730" width="9.140625" style="1"/>
    <col min="9731" max="9731" width="9.85546875" style="1" bestFit="1" customWidth="1"/>
    <col min="9732" max="9960" width="9.140625" style="1"/>
    <col min="9961" max="9961" width="4.85546875" style="1" customWidth="1"/>
    <col min="9962" max="9962" width="21.5703125" style="1" bestFit="1" customWidth="1"/>
    <col min="9963" max="9963" width="15.85546875" style="1" bestFit="1" customWidth="1"/>
    <col min="9964" max="9964" width="5.85546875" style="1" customWidth="1"/>
    <col min="9965" max="9966" width="8" style="1" bestFit="1" customWidth="1"/>
    <col min="9967" max="9973" width="5.7109375" style="1" bestFit="1" customWidth="1"/>
    <col min="9974" max="9974" width="10.28515625" style="1" bestFit="1" customWidth="1"/>
    <col min="9975" max="9975" width="8.140625" style="1" bestFit="1" customWidth="1"/>
    <col min="9976" max="9976" width="8.85546875" style="1" bestFit="1" customWidth="1"/>
    <col min="9977" max="9977" width="8.5703125" style="1" bestFit="1" customWidth="1"/>
    <col min="9978" max="9979" width="11" style="1" bestFit="1" customWidth="1"/>
    <col min="9980" max="9980" width="8" style="1" bestFit="1" customWidth="1"/>
    <col min="9981" max="9982" width="10" style="1" customWidth="1"/>
    <col min="9983" max="9984" width="6" style="1" bestFit="1" customWidth="1"/>
    <col min="9985" max="9986" width="9.140625" style="1"/>
    <col min="9987" max="9987" width="9.85546875" style="1" bestFit="1" customWidth="1"/>
    <col min="9988" max="10216" width="9.140625" style="1"/>
    <col min="10217" max="10217" width="4.85546875" style="1" customWidth="1"/>
    <col min="10218" max="10218" width="21.5703125" style="1" bestFit="1" customWidth="1"/>
    <col min="10219" max="10219" width="15.85546875" style="1" bestFit="1" customWidth="1"/>
    <col min="10220" max="10220" width="5.85546875" style="1" customWidth="1"/>
    <col min="10221" max="10222" width="8" style="1" bestFit="1" customWidth="1"/>
    <col min="10223" max="10229" width="5.7109375" style="1" bestFit="1" customWidth="1"/>
    <col min="10230" max="10230" width="10.28515625" style="1" bestFit="1" customWidth="1"/>
    <col min="10231" max="10231" width="8.140625" style="1" bestFit="1" customWidth="1"/>
    <col min="10232" max="10232" width="8.85546875" style="1" bestFit="1" customWidth="1"/>
    <col min="10233" max="10233" width="8.5703125" style="1" bestFit="1" customWidth="1"/>
    <col min="10234" max="10235" width="11" style="1" bestFit="1" customWidth="1"/>
    <col min="10236" max="10236" width="8" style="1" bestFit="1" customWidth="1"/>
    <col min="10237" max="10238" width="10" style="1" customWidth="1"/>
    <col min="10239" max="10240" width="6" style="1" bestFit="1" customWidth="1"/>
    <col min="10241" max="10242" width="9.140625" style="1"/>
    <col min="10243" max="10243" width="9.85546875" style="1" bestFit="1" customWidth="1"/>
    <col min="10244" max="10472" width="9.140625" style="1"/>
    <col min="10473" max="10473" width="4.85546875" style="1" customWidth="1"/>
    <col min="10474" max="10474" width="21.5703125" style="1" bestFit="1" customWidth="1"/>
    <col min="10475" max="10475" width="15.85546875" style="1" bestFit="1" customWidth="1"/>
    <col min="10476" max="10476" width="5.85546875" style="1" customWidth="1"/>
    <col min="10477" max="10478" width="8" style="1" bestFit="1" customWidth="1"/>
    <col min="10479" max="10485" width="5.7109375" style="1" bestFit="1" customWidth="1"/>
    <col min="10486" max="10486" width="10.28515625" style="1" bestFit="1" customWidth="1"/>
    <col min="10487" max="10487" width="8.140625" style="1" bestFit="1" customWidth="1"/>
    <col min="10488" max="10488" width="8.85546875" style="1" bestFit="1" customWidth="1"/>
    <col min="10489" max="10489" width="8.5703125" style="1" bestFit="1" customWidth="1"/>
    <col min="10490" max="10491" width="11" style="1" bestFit="1" customWidth="1"/>
    <col min="10492" max="10492" width="8" style="1" bestFit="1" customWidth="1"/>
    <col min="10493" max="10494" width="10" style="1" customWidth="1"/>
    <col min="10495" max="10496" width="6" style="1" bestFit="1" customWidth="1"/>
    <col min="10497" max="10498" width="9.140625" style="1"/>
    <col min="10499" max="10499" width="9.85546875" style="1" bestFit="1" customWidth="1"/>
    <col min="10500" max="10728" width="9.140625" style="1"/>
    <col min="10729" max="10729" width="4.85546875" style="1" customWidth="1"/>
    <col min="10730" max="10730" width="21.5703125" style="1" bestFit="1" customWidth="1"/>
    <col min="10731" max="10731" width="15.85546875" style="1" bestFit="1" customWidth="1"/>
    <col min="10732" max="10732" width="5.85546875" style="1" customWidth="1"/>
    <col min="10733" max="10734" width="8" style="1" bestFit="1" customWidth="1"/>
    <col min="10735" max="10741" width="5.7109375" style="1" bestFit="1" customWidth="1"/>
    <col min="10742" max="10742" width="10.28515625" style="1" bestFit="1" customWidth="1"/>
    <col min="10743" max="10743" width="8.140625" style="1" bestFit="1" customWidth="1"/>
    <col min="10744" max="10744" width="8.85546875" style="1" bestFit="1" customWidth="1"/>
    <col min="10745" max="10745" width="8.5703125" style="1" bestFit="1" customWidth="1"/>
    <col min="10746" max="10747" width="11" style="1" bestFit="1" customWidth="1"/>
    <col min="10748" max="10748" width="8" style="1" bestFit="1" customWidth="1"/>
    <col min="10749" max="10750" width="10" style="1" customWidth="1"/>
    <col min="10751" max="10752" width="6" style="1" bestFit="1" customWidth="1"/>
    <col min="10753" max="10754" width="9.140625" style="1"/>
    <col min="10755" max="10755" width="9.85546875" style="1" bestFit="1" customWidth="1"/>
    <col min="10756" max="10984" width="9.140625" style="1"/>
    <col min="10985" max="10985" width="4.85546875" style="1" customWidth="1"/>
    <col min="10986" max="10986" width="21.5703125" style="1" bestFit="1" customWidth="1"/>
    <col min="10987" max="10987" width="15.85546875" style="1" bestFit="1" customWidth="1"/>
    <col min="10988" max="10988" width="5.85546875" style="1" customWidth="1"/>
    <col min="10989" max="10990" width="8" style="1" bestFit="1" customWidth="1"/>
    <col min="10991" max="10997" width="5.7109375" style="1" bestFit="1" customWidth="1"/>
    <col min="10998" max="10998" width="10.28515625" style="1" bestFit="1" customWidth="1"/>
    <col min="10999" max="10999" width="8.140625" style="1" bestFit="1" customWidth="1"/>
    <col min="11000" max="11000" width="8.85546875" style="1" bestFit="1" customWidth="1"/>
    <col min="11001" max="11001" width="8.5703125" style="1" bestFit="1" customWidth="1"/>
    <col min="11002" max="11003" width="11" style="1" bestFit="1" customWidth="1"/>
    <col min="11004" max="11004" width="8" style="1" bestFit="1" customWidth="1"/>
    <col min="11005" max="11006" width="10" style="1" customWidth="1"/>
    <col min="11007" max="11008" width="6" style="1" bestFit="1" customWidth="1"/>
    <col min="11009" max="11010" width="9.140625" style="1"/>
    <col min="11011" max="11011" width="9.85546875" style="1" bestFit="1" customWidth="1"/>
    <col min="11012" max="11240" width="9.140625" style="1"/>
    <col min="11241" max="11241" width="4.85546875" style="1" customWidth="1"/>
    <col min="11242" max="11242" width="21.5703125" style="1" bestFit="1" customWidth="1"/>
    <col min="11243" max="11243" width="15.85546875" style="1" bestFit="1" customWidth="1"/>
    <col min="11244" max="11244" width="5.85546875" style="1" customWidth="1"/>
    <col min="11245" max="11246" width="8" style="1" bestFit="1" customWidth="1"/>
    <col min="11247" max="11253" width="5.7109375" style="1" bestFit="1" customWidth="1"/>
    <col min="11254" max="11254" width="10.28515625" style="1" bestFit="1" customWidth="1"/>
    <col min="11255" max="11255" width="8.140625" style="1" bestFit="1" customWidth="1"/>
    <col min="11256" max="11256" width="8.85546875" style="1" bestFit="1" customWidth="1"/>
    <col min="11257" max="11257" width="8.5703125" style="1" bestFit="1" customWidth="1"/>
    <col min="11258" max="11259" width="11" style="1" bestFit="1" customWidth="1"/>
    <col min="11260" max="11260" width="8" style="1" bestFit="1" customWidth="1"/>
    <col min="11261" max="11262" width="10" style="1" customWidth="1"/>
    <col min="11263" max="11264" width="6" style="1" bestFit="1" customWidth="1"/>
    <col min="11265" max="11266" width="9.140625" style="1"/>
    <col min="11267" max="11267" width="9.85546875" style="1" bestFit="1" customWidth="1"/>
    <col min="11268" max="11496" width="9.140625" style="1"/>
    <col min="11497" max="11497" width="4.85546875" style="1" customWidth="1"/>
    <col min="11498" max="11498" width="21.5703125" style="1" bestFit="1" customWidth="1"/>
    <col min="11499" max="11499" width="15.85546875" style="1" bestFit="1" customWidth="1"/>
    <col min="11500" max="11500" width="5.85546875" style="1" customWidth="1"/>
    <col min="11501" max="11502" width="8" style="1" bestFit="1" customWidth="1"/>
    <col min="11503" max="11509" width="5.7109375" style="1" bestFit="1" customWidth="1"/>
    <col min="11510" max="11510" width="10.28515625" style="1" bestFit="1" customWidth="1"/>
    <col min="11511" max="11511" width="8.140625" style="1" bestFit="1" customWidth="1"/>
    <col min="11512" max="11512" width="8.85546875" style="1" bestFit="1" customWidth="1"/>
    <col min="11513" max="11513" width="8.5703125" style="1" bestFit="1" customWidth="1"/>
    <col min="11514" max="11515" width="11" style="1" bestFit="1" customWidth="1"/>
    <col min="11516" max="11516" width="8" style="1" bestFit="1" customWidth="1"/>
    <col min="11517" max="11518" width="10" style="1" customWidth="1"/>
    <col min="11519" max="11520" width="6" style="1" bestFit="1" customWidth="1"/>
    <col min="11521" max="11522" width="9.140625" style="1"/>
    <col min="11523" max="11523" width="9.85546875" style="1" bestFit="1" customWidth="1"/>
    <col min="11524" max="11752" width="9.140625" style="1"/>
    <col min="11753" max="11753" width="4.85546875" style="1" customWidth="1"/>
    <col min="11754" max="11754" width="21.5703125" style="1" bestFit="1" customWidth="1"/>
    <col min="11755" max="11755" width="15.85546875" style="1" bestFit="1" customWidth="1"/>
    <col min="11756" max="11756" width="5.85546875" style="1" customWidth="1"/>
    <col min="11757" max="11758" width="8" style="1" bestFit="1" customWidth="1"/>
    <col min="11759" max="11765" width="5.7109375" style="1" bestFit="1" customWidth="1"/>
    <col min="11766" max="11766" width="10.28515625" style="1" bestFit="1" customWidth="1"/>
    <col min="11767" max="11767" width="8.140625" style="1" bestFit="1" customWidth="1"/>
    <col min="11768" max="11768" width="8.85546875" style="1" bestFit="1" customWidth="1"/>
    <col min="11769" max="11769" width="8.5703125" style="1" bestFit="1" customWidth="1"/>
    <col min="11770" max="11771" width="11" style="1" bestFit="1" customWidth="1"/>
    <col min="11772" max="11772" width="8" style="1" bestFit="1" customWidth="1"/>
    <col min="11773" max="11774" width="10" style="1" customWidth="1"/>
    <col min="11775" max="11776" width="6" style="1" bestFit="1" customWidth="1"/>
    <col min="11777" max="11778" width="9.140625" style="1"/>
    <col min="11779" max="11779" width="9.85546875" style="1" bestFit="1" customWidth="1"/>
    <col min="11780" max="12008" width="9.140625" style="1"/>
    <col min="12009" max="12009" width="4.85546875" style="1" customWidth="1"/>
    <col min="12010" max="12010" width="21.5703125" style="1" bestFit="1" customWidth="1"/>
    <col min="12011" max="12011" width="15.85546875" style="1" bestFit="1" customWidth="1"/>
    <col min="12012" max="12012" width="5.85546875" style="1" customWidth="1"/>
    <col min="12013" max="12014" width="8" style="1" bestFit="1" customWidth="1"/>
    <col min="12015" max="12021" width="5.7109375" style="1" bestFit="1" customWidth="1"/>
    <col min="12022" max="12022" width="10.28515625" style="1" bestFit="1" customWidth="1"/>
    <col min="12023" max="12023" width="8.140625" style="1" bestFit="1" customWidth="1"/>
    <col min="12024" max="12024" width="8.85546875" style="1" bestFit="1" customWidth="1"/>
    <col min="12025" max="12025" width="8.5703125" style="1" bestFit="1" customWidth="1"/>
    <col min="12026" max="12027" width="11" style="1" bestFit="1" customWidth="1"/>
    <col min="12028" max="12028" width="8" style="1" bestFit="1" customWidth="1"/>
    <col min="12029" max="12030" width="10" style="1" customWidth="1"/>
    <col min="12031" max="12032" width="6" style="1" bestFit="1" customWidth="1"/>
    <col min="12033" max="12034" width="9.140625" style="1"/>
    <col min="12035" max="12035" width="9.85546875" style="1" bestFit="1" customWidth="1"/>
    <col min="12036" max="12264" width="9.140625" style="1"/>
    <col min="12265" max="12265" width="4.85546875" style="1" customWidth="1"/>
    <col min="12266" max="12266" width="21.5703125" style="1" bestFit="1" customWidth="1"/>
    <col min="12267" max="12267" width="15.85546875" style="1" bestFit="1" customWidth="1"/>
    <col min="12268" max="12268" width="5.85546875" style="1" customWidth="1"/>
    <col min="12269" max="12270" width="8" style="1" bestFit="1" customWidth="1"/>
    <col min="12271" max="12277" width="5.7109375" style="1" bestFit="1" customWidth="1"/>
    <col min="12278" max="12278" width="10.28515625" style="1" bestFit="1" customWidth="1"/>
    <col min="12279" max="12279" width="8.140625" style="1" bestFit="1" customWidth="1"/>
    <col min="12280" max="12280" width="8.85546875" style="1" bestFit="1" customWidth="1"/>
    <col min="12281" max="12281" width="8.5703125" style="1" bestFit="1" customWidth="1"/>
    <col min="12282" max="12283" width="11" style="1" bestFit="1" customWidth="1"/>
    <col min="12284" max="12284" width="8" style="1" bestFit="1" customWidth="1"/>
    <col min="12285" max="12286" width="10" style="1" customWidth="1"/>
    <col min="12287" max="12288" width="6" style="1" bestFit="1" customWidth="1"/>
    <col min="12289" max="12290" width="9.140625" style="1"/>
    <col min="12291" max="12291" width="9.85546875" style="1" bestFit="1" customWidth="1"/>
    <col min="12292" max="12520" width="9.140625" style="1"/>
    <col min="12521" max="12521" width="4.85546875" style="1" customWidth="1"/>
    <col min="12522" max="12522" width="21.5703125" style="1" bestFit="1" customWidth="1"/>
    <col min="12523" max="12523" width="15.85546875" style="1" bestFit="1" customWidth="1"/>
    <col min="12524" max="12524" width="5.85546875" style="1" customWidth="1"/>
    <col min="12525" max="12526" width="8" style="1" bestFit="1" customWidth="1"/>
    <col min="12527" max="12533" width="5.7109375" style="1" bestFit="1" customWidth="1"/>
    <col min="12534" max="12534" width="10.28515625" style="1" bestFit="1" customWidth="1"/>
    <col min="12535" max="12535" width="8.140625" style="1" bestFit="1" customWidth="1"/>
    <col min="12536" max="12536" width="8.85546875" style="1" bestFit="1" customWidth="1"/>
    <col min="12537" max="12537" width="8.5703125" style="1" bestFit="1" customWidth="1"/>
    <col min="12538" max="12539" width="11" style="1" bestFit="1" customWidth="1"/>
    <col min="12540" max="12540" width="8" style="1" bestFit="1" customWidth="1"/>
    <col min="12541" max="12542" width="10" style="1" customWidth="1"/>
    <col min="12543" max="12544" width="6" style="1" bestFit="1" customWidth="1"/>
    <col min="12545" max="12546" width="9.140625" style="1"/>
    <col min="12547" max="12547" width="9.85546875" style="1" bestFit="1" customWidth="1"/>
    <col min="12548" max="12776" width="9.140625" style="1"/>
    <col min="12777" max="12777" width="4.85546875" style="1" customWidth="1"/>
    <col min="12778" max="12778" width="21.5703125" style="1" bestFit="1" customWidth="1"/>
    <col min="12779" max="12779" width="15.85546875" style="1" bestFit="1" customWidth="1"/>
    <col min="12780" max="12780" width="5.85546875" style="1" customWidth="1"/>
    <col min="12781" max="12782" width="8" style="1" bestFit="1" customWidth="1"/>
    <col min="12783" max="12789" width="5.7109375" style="1" bestFit="1" customWidth="1"/>
    <col min="12790" max="12790" width="10.28515625" style="1" bestFit="1" customWidth="1"/>
    <col min="12791" max="12791" width="8.140625" style="1" bestFit="1" customWidth="1"/>
    <col min="12792" max="12792" width="8.85546875" style="1" bestFit="1" customWidth="1"/>
    <col min="12793" max="12793" width="8.5703125" style="1" bestFit="1" customWidth="1"/>
    <col min="12794" max="12795" width="11" style="1" bestFit="1" customWidth="1"/>
    <col min="12796" max="12796" width="8" style="1" bestFit="1" customWidth="1"/>
    <col min="12797" max="12798" width="10" style="1" customWidth="1"/>
    <col min="12799" max="12800" width="6" style="1" bestFit="1" customWidth="1"/>
    <col min="12801" max="12802" width="9.140625" style="1"/>
    <col min="12803" max="12803" width="9.85546875" style="1" bestFit="1" customWidth="1"/>
    <col min="12804" max="13032" width="9.140625" style="1"/>
    <col min="13033" max="13033" width="4.85546875" style="1" customWidth="1"/>
    <col min="13034" max="13034" width="21.5703125" style="1" bestFit="1" customWidth="1"/>
    <col min="13035" max="13035" width="15.85546875" style="1" bestFit="1" customWidth="1"/>
    <col min="13036" max="13036" width="5.85546875" style="1" customWidth="1"/>
    <col min="13037" max="13038" width="8" style="1" bestFit="1" customWidth="1"/>
    <col min="13039" max="13045" width="5.7109375" style="1" bestFit="1" customWidth="1"/>
    <col min="13046" max="13046" width="10.28515625" style="1" bestFit="1" customWidth="1"/>
    <col min="13047" max="13047" width="8.140625" style="1" bestFit="1" customWidth="1"/>
    <col min="13048" max="13048" width="8.85546875" style="1" bestFit="1" customWidth="1"/>
    <col min="13049" max="13049" width="8.5703125" style="1" bestFit="1" customWidth="1"/>
    <col min="13050" max="13051" width="11" style="1" bestFit="1" customWidth="1"/>
    <col min="13052" max="13052" width="8" style="1" bestFit="1" customWidth="1"/>
    <col min="13053" max="13054" width="10" style="1" customWidth="1"/>
    <col min="13055" max="13056" width="6" style="1" bestFit="1" customWidth="1"/>
    <col min="13057" max="13058" width="9.140625" style="1"/>
    <col min="13059" max="13059" width="9.85546875" style="1" bestFit="1" customWidth="1"/>
    <col min="13060" max="13288" width="9.140625" style="1"/>
    <col min="13289" max="13289" width="4.85546875" style="1" customWidth="1"/>
    <col min="13290" max="13290" width="21.5703125" style="1" bestFit="1" customWidth="1"/>
    <col min="13291" max="13291" width="15.85546875" style="1" bestFit="1" customWidth="1"/>
    <col min="13292" max="13292" width="5.85546875" style="1" customWidth="1"/>
    <col min="13293" max="13294" width="8" style="1" bestFit="1" customWidth="1"/>
    <col min="13295" max="13301" width="5.7109375" style="1" bestFit="1" customWidth="1"/>
    <col min="13302" max="13302" width="10.28515625" style="1" bestFit="1" customWidth="1"/>
    <col min="13303" max="13303" width="8.140625" style="1" bestFit="1" customWidth="1"/>
    <col min="13304" max="13304" width="8.85546875" style="1" bestFit="1" customWidth="1"/>
    <col min="13305" max="13305" width="8.5703125" style="1" bestFit="1" customWidth="1"/>
    <col min="13306" max="13307" width="11" style="1" bestFit="1" customWidth="1"/>
    <col min="13308" max="13308" width="8" style="1" bestFit="1" customWidth="1"/>
    <col min="13309" max="13310" width="10" style="1" customWidth="1"/>
    <col min="13311" max="13312" width="6" style="1" bestFit="1" customWidth="1"/>
    <col min="13313" max="13314" width="9.140625" style="1"/>
    <col min="13315" max="13315" width="9.85546875" style="1" bestFit="1" customWidth="1"/>
    <col min="13316" max="13544" width="9.140625" style="1"/>
    <col min="13545" max="13545" width="4.85546875" style="1" customWidth="1"/>
    <col min="13546" max="13546" width="21.5703125" style="1" bestFit="1" customWidth="1"/>
    <col min="13547" max="13547" width="15.85546875" style="1" bestFit="1" customWidth="1"/>
    <col min="13548" max="13548" width="5.85546875" style="1" customWidth="1"/>
    <col min="13549" max="13550" width="8" style="1" bestFit="1" customWidth="1"/>
    <col min="13551" max="13557" width="5.7109375" style="1" bestFit="1" customWidth="1"/>
    <col min="13558" max="13558" width="10.28515625" style="1" bestFit="1" customWidth="1"/>
    <col min="13559" max="13559" width="8.140625" style="1" bestFit="1" customWidth="1"/>
    <col min="13560" max="13560" width="8.85546875" style="1" bestFit="1" customWidth="1"/>
    <col min="13561" max="13561" width="8.5703125" style="1" bestFit="1" customWidth="1"/>
    <col min="13562" max="13563" width="11" style="1" bestFit="1" customWidth="1"/>
    <col min="13564" max="13564" width="8" style="1" bestFit="1" customWidth="1"/>
    <col min="13565" max="13566" width="10" style="1" customWidth="1"/>
    <col min="13567" max="13568" width="6" style="1" bestFit="1" customWidth="1"/>
    <col min="13569" max="13570" width="9.140625" style="1"/>
    <col min="13571" max="13571" width="9.85546875" style="1" bestFit="1" customWidth="1"/>
    <col min="13572" max="13800" width="9.140625" style="1"/>
    <col min="13801" max="13801" width="4.85546875" style="1" customWidth="1"/>
    <col min="13802" max="13802" width="21.5703125" style="1" bestFit="1" customWidth="1"/>
    <col min="13803" max="13803" width="15.85546875" style="1" bestFit="1" customWidth="1"/>
    <col min="13804" max="13804" width="5.85546875" style="1" customWidth="1"/>
    <col min="13805" max="13806" width="8" style="1" bestFit="1" customWidth="1"/>
    <col min="13807" max="13813" width="5.7109375" style="1" bestFit="1" customWidth="1"/>
    <col min="13814" max="13814" width="10.28515625" style="1" bestFit="1" customWidth="1"/>
    <col min="13815" max="13815" width="8.140625" style="1" bestFit="1" customWidth="1"/>
    <col min="13816" max="13816" width="8.85546875" style="1" bestFit="1" customWidth="1"/>
    <col min="13817" max="13817" width="8.5703125" style="1" bestFit="1" customWidth="1"/>
    <col min="13818" max="13819" width="11" style="1" bestFit="1" customWidth="1"/>
    <col min="13820" max="13820" width="8" style="1" bestFit="1" customWidth="1"/>
    <col min="13821" max="13822" width="10" style="1" customWidth="1"/>
    <col min="13823" max="13824" width="6" style="1" bestFit="1" customWidth="1"/>
    <col min="13825" max="13826" width="9.140625" style="1"/>
    <col min="13827" max="13827" width="9.85546875" style="1" bestFit="1" customWidth="1"/>
    <col min="13828" max="14056" width="9.140625" style="1"/>
    <col min="14057" max="14057" width="4.85546875" style="1" customWidth="1"/>
    <col min="14058" max="14058" width="21.5703125" style="1" bestFit="1" customWidth="1"/>
    <col min="14059" max="14059" width="15.85546875" style="1" bestFit="1" customWidth="1"/>
    <col min="14060" max="14060" width="5.85546875" style="1" customWidth="1"/>
    <col min="14061" max="14062" width="8" style="1" bestFit="1" customWidth="1"/>
    <col min="14063" max="14069" width="5.7109375" style="1" bestFit="1" customWidth="1"/>
    <col min="14070" max="14070" width="10.28515625" style="1" bestFit="1" customWidth="1"/>
    <col min="14071" max="14071" width="8.140625" style="1" bestFit="1" customWidth="1"/>
    <col min="14072" max="14072" width="8.85546875" style="1" bestFit="1" customWidth="1"/>
    <col min="14073" max="14073" width="8.5703125" style="1" bestFit="1" customWidth="1"/>
    <col min="14074" max="14075" width="11" style="1" bestFit="1" customWidth="1"/>
    <col min="14076" max="14076" width="8" style="1" bestFit="1" customWidth="1"/>
    <col min="14077" max="14078" width="10" style="1" customWidth="1"/>
    <col min="14079" max="14080" width="6" style="1" bestFit="1" customWidth="1"/>
    <col min="14081" max="14082" width="9.140625" style="1"/>
    <col min="14083" max="14083" width="9.85546875" style="1" bestFit="1" customWidth="1"/>
    <col min="14084" max="14312" width="9.140625" style="1"/>
    <col min="14313" max="14313" width="4.85546875" style="1" customWidth="1"/>
    <col min="14314" max="14314" width="21.5703125" style="1" bestFit="1" customWidth="1"/>
    <col min="14315" max="14315" width="15.85546875" style="1" bestFit="1" customWidth="1"/>
    <col min="14316" max="14316" width="5.85546875" style="1" customWidth="1"/>
    <col min="14317" max="14318" width="8" style="1" bestFit="1" customWidth="1"/>
    <col min="14319" max="14325" width="5.7109375" style="1" bestFit="1" customWidth="1"/>
    <col min="14326" max="14326" width="10.28515625" style="1" bestFit="1" customWidth="1"/>
    <col min="14327" max="14327" width="8.140625" style="1" bestFit="1" customWidth="1"/>
    <col min="14328" max="14328" width="8.85546875" style="1" bestFit="1" customWidth="1"/>
    <col min="14329" max="14329" width="8.5703125" style="1" bestFit="1" customWidth="1"/>
    <col min="14330" max="14331" width="11" style="1" bestFit="1" customWidth="1"/>
    <col min="14332" max="14332" width="8" style="1" bestFit="1" customWidth="1"/>
    <col min="14333" max="14334" width="10" style="1" customWidth="1"/>
    <col min="14335" max="14336" width="6" style="1" bestFit="1" customWidth="1"/>
    <col min="14337" max="14338" width="9.140625" style="1"/>
    <col min="14339" max="14339" width="9.85546875" style="1" bestFit="1" customWidth="1"/>
    <col min="14340" max="14568" width="9.140625" style="1"/>
    <col min="14569" max="14569" width="4.85546875" style="1" customWidth="1"/>
    <col min="14570" max="14570" width="21.5703125" style="1" bestFit="1" customWidth="1"/>
    <col min="14571" max="14571" width="15.85546875" style="1" bestFit="1" customWidth="1"/>
    <col min="14572" max="14572" width="5.85546875" style="1" customWidth="1"/>
    <col min="14573" max="14574" width="8" style="1" bestFit="1" customWidth="1"/>
    <col min="14575" max="14581" width="5.7109375" style="1" bestFit="1" customWidth="1"/>
    <col min="14582" max="14582" width="10.28515625" style="1" bestFit="1" customWidth="1"/>
    <col min="14583" max="14583" width="8.140625" style="1" bestFit="1" customWidth="1"/>
    <col min="14584" max="14584" width="8.85546875" style="1" bestFit="1" customWidth="1"/>
    <col min="14585" max="14585" width="8.5703125" style="1" bestFit="1" customWidth="1"/>
    <col min="14586" max="14587" width="11" style="1" bestFit="1" customWidth="1"/>
    <col min="14588" max="14588" width="8" style="1" bestFit="1" customWidth="1"/>
    <col min="14589" max="14590" width="10" style="1" customWidth="1"/>
    <col min="14591" max="14592" width="6" style="1" bestFit="1" customWidth="1"/>
    <col min="14593" max="14594" width="9.140625" style="1"/>
    <col min="14595" max="14595" width="9.85546875" style="1" bestFit="1" customWidth="1"/>
    <col min="14596" max="14824" width="9.140625" style="1"/>
    <col min="14825" max="14825" width="4.85546875" style="1" customWidth="1"/>
    <col min="14826" max="14826" width="21.5703125" style="1" bestFit="1" customWidth="1"/>
    <col min="14827" max="14827" width="15.85546875" style="1" bestFit="1" customWidth="1"/>
    <col min="14828" max="14828" width="5.85546875" style="1" customWidth="1"/>
    <col min="14829" max="14830" width="8" style="1" bestFit="1" customWidth="1"/>
    <col min="14831" max="14837" width="5.7109375" style="1" bestFit="1" customWidth="1"/>
    <col min="14838" max="14838" width="10.28515625" style="1" bestFit="1" customWidth="1"/>
    <col min="14839" max="14839" width="8.140625" style="1" bestFit="1" customWidth="1"/>
    <col min="14840" max="14840" width="8.85546875" style="1" bestFit="1" customWidth="1"/>
    <col min="14841" max="14841" width="8.5703125" style="1" bestFit="1" customWidth="1"/>
    <col min="14842" max="14843" width="11" style="1" bestFit="1" customWidth="1"/>
    <col min="14844" max="14844" width="8" style="1" bestFit="1" customWidth="1"/>
    <col min="14845" max="14846" width="10" style="1" customWidth="1"/>
    <col min="14847" max="14848" width="6" style="1" bestFit="1" customWidth="1"/>
    <col min="14849" max="14850" width="9.140625" style="1"/>
    <col min="14851" max="14851" width="9.85546875" style="1" bestFit="1" customWidth="1"/>
    <col min="14852" max="15080" width="9.140625" style="1"/>
    <col min="15081" max="15081" width="4.85546875" style="1" customWidth="1"/>
    <col min="15082" max="15082" width="21.5703125" style="1" bestFit="1" customWidth="1"/>
    <col min="15083" max="15083" width="15.85546875" style="1" bestFit="1" customWidth="1"/>
    <col min="15084" max="15084" width="5.85546875" style="1" customWidth="1"/>
    <col min="15085" max="15086" width="8" style="1" bestFit="1" customWidth="1"/>
    <col min="15087" max="15093" width="5.7109375" style="1" bestFit="1" customWidth="1"/>
    <col min="15094" max="15094" width="10.28515625" style="1" bestFit="1" customWidth="1"/>
    <col min="15095" max="15095" width="8.140625" style="1" bestFit="1" customWidth="1"/>
    <col min="15096" max="15096" width="8.85546875" style="1" bestFit="1" customWidth="1"/>
    <col min="15097" max="15097" width="8.5703125" style="1" bestFit="1" customWidth="1"/>
    <col min="15098" max="15099" width="11" style="1" bestFit="1" customWidth="1"/>
    <col min="15100" max="15100" width="8" style="1" bestFit="1" customWidth="1"/>
    <col min="15101" max="15102" width="10" style="1" customWidth="1"/>
    <col min="15103" max="15104" width="6" style="1" bestFit="1" customWidth="1"/>
    <col min="15105" max="15106" width="9.140625" style="1"/>
    <col min="15107" max="15107" width="9.85546875" style="1" bestFit="1" customWidth="1"/>
    <col min="15108" max="15336" width="9.140625" style="1"/>
    <col min="15337" max="15337" width="4.85546875" style="1" customWidth="1"/>
    <col min="15338" max="15338" width="21.5703125" style="1" bestFit="1" customWidth="1"/>
    <col min="15339" max="15339" width="15.85546875" style="1" bestFit="1" customWidth="1"/>
    <col min="15340" max="15340" width="5.85546875" style="1" customWidth="1"/>
    <col min="15341" max="15342" width="8" style="1" bestFit="1" customWidth="1"/>
    <col min="15343" max="15349" width="5.7109375" style="1" bestFit="1" customWidth="1"/>
    <col min="15350" max="15350" width="10.28515625" style="1" bestFit="1" customWidth="1"/>
    <col min="15351" max="15351" width="8.140625" style="1" bestFit="1" customWidth="1"/>
    <col min="15352" max="15352" width="8.85546875" style="1" bestFit="1" customWidth="1"/>
    <col min="15353" max="15353" width="8.5703125" style="1" bestFit="1" customWidth="1"/>
    <col min="15354" max="15355" width="11" style="1" bestFit="1" customWidth="1"/>
    <col min="15356" max="15356" width="8" style="1" bestFit="1" customWidth="1"/>
    <col min="15357" max="15358" width="10" style="1" customWidth="1"/>
    <col min="15359" max="15360" width="6" style="1" bestFit="1" customWidth="1"/>
    <col min="15361" max="15362" width="9.140625" style="1"/>
    <col min="15363" max="15363" width="9.85546875" style="1" bestFit="1" customWidth="1"/>
    <col min="15364" max="15592" width="9.140625" style="1"/>
    <col min="15593" max="15593" width="4.85546875" style="1" customWidth="1"/>
    <col min="15594" max="15594" width="21.5703125" style="1" bestFit="1" customWidth="1"/>
    <col min="15595" max="15595" width="15.85546875" style="1" bestFit="1" customWidth="1"/>
    <col min="15596" max="15596" width="5.85546875" style="1" customWidth="1"/>
    <col min="15597" max="15598" width="8" style="1" bestFit="1" customWidth="1"/>
    <col min="15599" max="15605" width="5.7109375" style="1" bestFit="1" customWidth="1"/>
    <col min="15606" max="15606" width="10.28515625" style="1" bestFit="1" customWidth="1"/>
    <col min="15607" max="15607" width="8.140625" style="1" bestFit="1" customWidth="1"/>
    <col min="15608" max="15608" width="8.85546875" style="1" bestFit="1" customWidth="1"/>
    <col min="15609" max="15609" width="8.5703125" style="1" bestFit="1" customWidth="1"/>
    <col min="15610" max="15611" width="11" style="1" bestFit="1" customWidth="1"/>
    <col min="15612" max="15612" width="8" style="1" bestFit="1" customWidth="1"/>
    <col min="15613" max="15614" width="10" style="1" customWidth="1"/>
    <col min="15615" max="15616" width="6" style="1" bestFit="1" customWidth="1"/>
    <col min="15617" max="15618" width="9.140625" style="1"/>
    <col min="15619" max="15619" width="9.85546875" style="1" bestFit="1" customWidth="1"/>
    <col min="15620" max="15848" width="9.140625" style="1"/>
    <col min="15849" max="15849" width="4.85546875" style="1" customWidth="1"/>
    <col min="15850" max="15850" width="21.5703125" style="1" bestFit="1" customWidth="1"/>
    <col min="15851" max="15851" width="15.85546875" style="1" bestFit="1" customWidth="1"/>
    <col min="15852" max="15852" width="5.85546875" style="1" customWidth="1"/>
    <col min="15853" max="15854" width="8" style="1" bestFit="1" customWidth="1"/>
    <col min="15855" max="15861" width="5.7109375" style="1" bestFit="1" customWidth="1"/>
    <col min="15862" max="15862" width="10.28515625" style="1" bestFit="1" customWidth="1"/>
    <col min="15863" max="15863" width="8.140625" style="1" bestFit="1" customWidth="1"/>
    <col min="15864" max="15864" width="8.85546875" style="1" bestFit="1" customWidth="1"/>
    <col min="15865" max="15865" width="8.5703125" style="1" bestFit="1" customWidth="1"/>
    <col min="15866" max="15867" width="11" style="1" bestFit="1" customWidth="1"/>
    <col min="15868" max="15868" width="8" style="1" bestFit="1" customWidth="1"/>
    <col min="15869" max="15870" width="10" style="1" customWidth="1"/>
    <col min="15871" max="15872" width="6" style="1" bestFit="1" customWidth="1"/>
    <col min="15873" max="15874" width="9.140625" style="1"/>
    <col min="15875" max="15875" width="9.85546875" style="1" bestFit="1" customWidth="1"/>
    <col min="15876" max="16104" width="9.140625" style="1"/>
    <col min="16105" max="16105" width="4.85546875" style="1" customWidth="1"/>
    <col min="16106" max="16106" width="21.5703125" style="1" bestFit="1" customWidth="1"/>
    <col min="16107" max="16107" width="15.85546875" style="1" bestFit="1" customWidth="1"/>
    <col min="16108" max="16108" width="5.85546875" style="1" customWidth="1"/>
    <col min="16109" max="16110" width="8" style="1" bestFit="1" customWidth="1"/>
    <col min="16111" max="16117" width="5.7109375" style="1" bestFit="1" customWidth="1"/>
    <col min="16118" max="16118" width="10.28515625" style="1" bestFit="1" customWidth="1"/>
    <col min="16119" max="16119" width="8.140625" style="1" bestFit="1" customWidth="1"/>
    <col min="16120" max="16120" width="8.85546875" style="1" bestFit="1" customWidth="1"/>
    <col min="16121" max="16121" width="8.5703125" style="1" bestFit="1" customWidth="1"/>
    <col min="16122" max="16123" width="11" style="1" bestFit="1" customWidth="1"/>
    <col min="16124" max="16124" width="8" style="1" bestFit="1" customWidth="1"/>
    <col min="16125" max="16126" width="10" style="1" customWidth="1"/>
    <col min="16127" max="16128" width="6" style="1" bestFit="1" customWidth="1"/>
    <col min="16129" max="16130" width="9.140625" style="1"/>
    <col min="16131" max="16131" width="9.85546875" style="1" bestFit="1" customWidth="1"/>
    <col min="16132" max="16384" width="9.140625" style="1"/>
  </cols>
  <sheetData>
    <row r="1" spans="1:30" s="2" customFormat="1" ht="25.15" customHeight="1" x14ac:dyDescent="0.3">
      <c r="A1" s="46" t="s">
        <v>40</v>
      </c>
      <c r="B1" s="47"/>
      <c r="C1" s="48"/>
      <c r="D1" s="58" t="s">
        <v>10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W1" s="21"/>
      <c r="X1" s="71" t="s">
        <v>28</v>
      </c>
      <c r="Y1" s="71"/>
      <c r="Z1" s="71"/>
      <c r="AA1" s="71"/>
    </row>
    <row r="2" spans="1:30" s="2" customFormat="1" ht="46.5" customHeight="1" x14ac:dyDescent="0.3">
      <c r="A2" s="49" t="s">
        <v>249</v>
      </c>
      <c r="B2" s="50"/>
      <c r="C2" s="51"/>
      <c r="D2" s="60" t="s">
        <v>258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X2" s="70" t="s">
        <v>252</v>
      </c>
      <c r="Y2" s="70"/>
      <c r="Z2" s="70"/>
      <c r="AA2" s="70"/>
    </row>
    <row r="3" spans="1:30" s="2" customFormat="1" ht="18" x14ac:dyDescent="0.3">
      <c r="A3" s="49" t="s">
        <v>250</v>
      </c>
      <c r="B3" s="50"/>
      <c r="C3" s="51"/>
      <c r="D3" s="73" t="s">
        <v>11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W3" s="20"/>
      <c r="X3" s="65" t="s">
        <v>254</v>
      </c>
      <c r="Y3" s="66"/>
      <c r="Z3" s="72" t="s">
        <v>259</v>
      </c>
      <c r="AA3" s="72"/>
    </row>
    <row r="4" spans="1:30" s="2" customFormat="1" ht="25.15" customHeight="1" thickBot="1" x14ac:dyDescent="0.35">
      <c r="A4" s="67" t="s">
        <v>251</v>
      </c>
      <c r="B4" s="68"/>
      <c r="C4" s="69"/>
      <c r="D4" s="62" t="s">
        <v>253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84"/>
      <c r="W4" s="84"/>
      <c r="X4" s="84"/>
      <c r="Y4" s="84"/>
      <c r="Z4" s="88"/>
      <c r="AA4" s="88"/>
    </row>
    <row r="5" spans="1:30" s="2" customFormat="1" ht="25.15" customHeight="1" thickBot="1" x14ac:dyDescent="0.35">
      <c r="A5" s="3"/>
      <c r="D5" s="64" t="s">
        <v>27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4"/>
      <c r="W5" s="4"/>
      <c r="X5" s="4"/>
      <c r="Y5" s="25"/>
      <c r="Z5" s="4"/>
      <c r="AA5" s="4"/>
    </row>
    <row r="6" spans="1:30" ht="33" customHeight="1" thickBot="1" x14ac:dyDescent="0.35">
      <c r="A6" s="55" t="s">
        <v>61</v>
      </c>
      <c r="B6" s="55" t="s">
        <v>0</v>
      </c>
      <c r="C6" s="55" t="s">
        <v>1</v>
      </c>
      <c r="D6" s="55" t="s">
        <v>2</v>
      </c>
      <c r="E6" s="55" t="s">
        <v>3</v>
      </c>
      <c r="F6" s="52" t="s">
        <v>4</v>
      </c>
      <c r="G6" s="52" t="s">
        <v>38</v>
      </c>
      <c r="H6" s="5"/>
      <c r="I6" s="52" t="s">
        <v>39</v>
      </c>
      <c r="J6" s="41" t="s">
        <v>12</v>
      </c>
      <c r="K6" s="42"/>
      <c r="L6" s="42"/>
      <c r="M6" s="42"/>
      <c r="N6" s="42"/>
      <c r="O6" s="42"/>
      <c r="P6" s="42"/>
      <c r="Q6" s="43"/>
      <c r="R6" s="85" t="s">
        <v>13</v>
      </c>
      <c r="S6" s="86"/>
      <c r="T6" s="86"/>
      <c r="U6" s="86"/>
      <c r="V6" s="86"/>
      <c r="W6" s="86"/>
      <c r="X6" s="86"/>
      <c r="Y6" s="87"/>
      <c r="Z6" s="78" t="s">
        <v>26</v>
      </c>
      <c r="AA6" s="81" t="s">
        <v>9</v>
      </c>
    </row>
    <row r="7" spans="1:30" ht="189" customHeight="1" thickBot="1" x14ac:dyDescent="0.35">
      <c r="A7" s="56"/>
      <c r="B7" s="56"/>
      <c r="C7" s="56"/>
      <c r="D7" s="56"/>
      <c r="E7" s="56"/>
      <c r="F7" s="53"/>
      <c r="G7" s="53"/>
      <c r="H7" s="6"/>
      <c r="I7" s="53"/>
      <c r="J7" s="7" t="s">
        <v>32</v>
      </c>
      <c r="K7" s="7" t="s">
        <v>29</v>
      </c>
      <c r="L7" s="7" t="s">
        <v>5</v>
      </c>
      <c r="M7" s="7" t="s">
        <v>6</v>
      </c>
      <c r="N7" s="7" t="s">
        <v>31</v>
      </c>
      <c r="O7" s="7" t="s">
        <v>7</v>
      </c>
      <c r="P7" s="7" t="s">
        <v>30</v>
      </c>
      <c r="Q7" s="7" t="s">
        <v>8</v>
      </c>
      <c r="R7" s="44" t="s">
        <v>36</v>
      </c>
      <c r="S7" s="44" t="s">
        <v>37</v>
      </c>
      <c r="T7" s="44" t="s">
        <v>20</v>
      </c>
      <c r="U7" s="44" t="s">
        <v>21</v>
      </c>
      <c r="V7" s="44" t="s">
        <v>22</v>
      </c>
      <c r="W7" s="44" t="s">
        <v>23</v>
      </c>
      <c r="X7" s="44" t="s">
        <v>24</v>
      </c>
      <c r="Y7" s="76" t="s">
        <v>25</v>
      </c>
      <c r="Z7" s="79"/>
      <c r="AA7" s="82"/>
      <c r="AD7" s="22"/>
    </row>
    <row r="8" spans="1:30" ht="19.899999999999999" customHeight="1" thickBot="1" x14ac:dyDescent="0.35">
      <c r="A8" s="57"/>
      <c r="B8" s="57"/>
      <c r="C8" s="57"/>
      <c r="D8" s="57"/>
      <c r="E8" s="57"/>
      <c r="F8" s="54"/>
      <c r="G8" s="54"/>
      <c r="H8" s="8"/>
      <c r="I8" s="54"/>
      <c r="J8" s="31" t="s">
        <v>34</v>
      </c>
      <c r="K8" s="31" t="s">
        <v>35</v>
      </c>
      <c r="L8" s="31" t="s">
        <v>14</v>
      </c>
      <c r="M8" s="31" t="s">
        <v>15</v>
      </c>
      <c r="N8" s="31" t="s">
        <v>16</v>
      </c>
      <c r="O8" s="9" t="s">
        <v>17</v>
      </c>
      <c r="P8" s="9" t="s">
        <v>18</v>
      </c>
      <c r="Q8" s="9" t="s">
        <v>19</v>
      </c>
      <c r="R8" s="75"/>
      <c r="S8" s="45"/>
      <c r="T8" s="75"/>
      <c r="U8" s="75"/>
      <c r="V8" s="75"/>
      <c r="W8" s="75"/>
      <c r="X8" s="75"/>
      <c r="Y8" s="77"/>
      <c r="Z8" s="80"/>
      <c r="AA8" s="83"/>
    </row>
    <row r="9" spans="1:30" ht="19.899999999999999" hidden="1" customHeight="1" x14ac:dyDescent="0.3">
      <c r="A9" s="27">
        <v>8</v>
      </c>
      <c r="B9" s="27" t="s">
        <v>51</v>
      </c>
      <c r="C9" s="27" t="s">
        <v>52</v>
      </c>
      <c r="D9" s="27" t="s">
        <v>33</v>
      </c>
      <c r="E9" s="27" t="s">
        <v>53</v>
      </c>
      <c r="F9" s="28">
        <v>27658</v>
      </c>
      <c r="G9" s="29"/>
      <c r="H9" s="10"/>
      <c r="I9" s="29">
        <v>1</v>
      </c>
      <c r="J9" s="35">
        <v>0</v>
      </c>
      <c r="K9" s="15">
        <v>0</v>
      </c>
      <c r="L9" s="15">
        <v>0</v>
      </c>
      <c r="M9" s="15">
        <v>0</v>
      </c>
      <c r="N9" s="15">
        <v>1</v>
      </c>
      <c r="O9" s="18">
        <v>0</v>
      </c>
      <c r="P9" s="18">
        <v>0</v>
      </c>
      <c r="Q9" s="30">
        <f t="shared" ref="Q9:Q10" si="0">(DATE(2020,8,27)-F9)/365</f>
        <v>44.964383561643835</v>
      </c>
      <c r="R9" s="23">
        <f t="shared" ref="R9:R10" si="1">J9*17</f>
        <v>0</v>
      </c>
      <c r="S9" s="23">
        <f t="shared" ref="S9:S10" si="2">K9</f>
        <v>0</v>
      </c>
      <c r="T9" s="23">
        <f t="shared" ref="T9:T10" si="3">IF(L9=0,0,IF(L9=3,20,IF(L9=4,30,IF(L9=5,40,IF(L9=6,50,IF(L9=7,60,IF(L9=8,70,IF(L9=9,80,IF(L9=10,90)))))))))</f>
        <v>0</v>
      </c>
      <c r="U9" s="23">
        <f t="shared" ref="U9:U10" si="4">IF(M9=3,15,IF(M9=0,0))</f>
        <v>0</v>
      </c>
      <c r="V9" s="23">
        <f t="shared" ref="V9:V10" si="5">IF(N9=0,0,IF(N9=1,5,IF(N9=2,10,IF(N9&gt;=3,(N9-1)*10))))</f>
        <v>5</v>
      </c>
      <c r="W9" s="23">
        <f t="shared" ref="W9:W10" si="6">O9*10</f>
        <v>0</v>
      </c>
      <c r="X9" s="23">
        <f t="shared" ref="X9:X10" si="7">IF(P9&lt;50,0,IF(P9&lt;=59,10,IF(P9&lt;=66,12,IF(P9&lt;=69,15,IF(P9&gt;=70,17)))))</f>
        <v>0</v>
      </c>
      <c r="Y9" s="23">
        <f t="shared" ref="Y9:Y10" si="8">IF(Q9=0,0,IF(Q9&lt;=50,10,20))</f>
        <v>10</v>
      </c>
      <c r="Z9" s="17">
        <f t="shared" ref="Z9:Z10" si="9">R9+T9+U9+V9+W9+X9+Y9+S9</f>
        <v>15</v>
      </c>
      <c r="AA9" s="16"/>
    </row>
    <row r="10" spans="1:30" ht="19.899999999999999" hidden="1" customHeight="1" x14ac:dyDescent="0.3">
      <c r="A10" s="27">
        <v>10</v>
      </c>
      <c r="B10" s="27" t="s">
        <v>54</v>
      </c>
      <c r="C10" s="27" t="s">
        <v>55</v>
      </c>
      <c r="D10" s="27" t="s">
        <v>56</v>
      </c>
      <c r="E10" s="27" t="s">
        <v>57</v>
      </c>
      <c r="F10" s="28">
        <v>26951</v>
      </c>
      <c r="G10" s="29"/>
      <c r="H10" s="10"/>
      <c r="I10" s="29">
        <v>1</v>
      </c>
      <c r="J10" s="35">
        <v>0</v>
      </c>
      <c r="K10" s="15">
        <v>0</v>
      </c>
      <c r="L10" s="15">
        <v>0</v>
      </c>
      <c r="M10" s="15">
        <v>0</v>
      </c>
      <c r="N10" s="15">
        <v>1</v>
      </c>
      <c r="O10" s="18">
        <v>0</v>
      </c>
      <c r="P10" s="18">
        <v>0</v>
      </c>
      <c r="Q10" s="30">
        <f t="shared" si="0"/>
        <v>46.901369863013699</v>
      </c>
      <c r="R10" s="23">
        <f t="shared" si="1"/>
        <v>0</v>
      </c>
      <c r="S10" s="23">
        <f t="shared" si="2"/>
        <v>0</v>
      </c>
      <c r="T10" s="23">
        <f t="shared" si="3"/>
        <v>0</v>
      </c>
      <c r="U10" s="23">
        <f t="shared" si="4"/>
        <v>0</v>
      </c>
      <c r="V10" s="23">
        <f t="shared" si="5"/>
        <v>5</v>
      </c>
      <c r="W10" s="23">
        <f t="shared" si="6"/>
        <v>0</v>
      </c>
      <c r="X10" s="23">
        <f t="shared" si="7"/>
        <v>0</v>
      </c>
      <c r="Y10" s="23">
        <f t="shared" si="8"/>
        <v>10</v>
      </c>
      <c r="Z10" s="17">
        <f t="shared" si="9"/>
        <v>15</v>
      </c>
      <c r="AA10" s="16"/>
    </row>
    <row r="11" spans="1:30" ht="19.899999999999999" customHeight="1" x14ac:dyDescent="0.3">
      <c r="A11" s="27">
        <v>242</v>
      </c>
      <c r="B11" s="27" t="s">
        <v>260</v>
      </c>
      <c r="C11" s="27" t="s">
        <v>260</v>
      </c>
      <c r="D11" s="27" t="s">
        <v>260</v>
      </c>
      <c r="E11" s="27" t="s">
        <v>132</v>
      </c>
      <c r="F11" s="28">
        <v>22262</v>
      </c>
      <c r="G11" s="29">
        <v>2</v>
      </c>
      <c r="H11" s="14"/>
      <c r="I11" s="29">
        <v>1</v>
      </c>
      <c r="J11" s="36">
        <v>145</v>
      </c>
      <c r="K11" s="34">
        <v>1316</v>
      </c>
      <c r="L11" s="15">
        <v>0</v>
      </c>
      <c r="M11" s="15">
        <v>0</v>
      </c>
      <c r="N11" s="15">
        <v>0</v>
      </c>
      <c r="O11" s="18">
        <v>0</v>
      </c>
      <c r="P11" s="15">
        <v>0</v>
      </c>
      <c r="Q11" s="30">
        <f t="shared" ref="Q11:Q42" si="10">(DATE(2020,8,27)-F11)/365</f>
        <v>59.747945205479454</v>
      </c>
      <c r="R11" s="23">
        <f t="shared" ref="R11:R42" si="11">J11*17</f>
        <v>2465</v>
      </c>
      <c r="S11" s="23">
        <f t="shared" ref="S11:S42" si="12">K11</f>
        <v>1316</v>
      </c>
      <c r="T11" s="23">
        <f t="shared" ref="T11:T42" si="13">IF(L11=0,0,IF(L11=3,20,IF(L11=4,30,IF(L11=5,40,IF(L11=6,50,IF(L11=7,60,IF(L11=8,70,IF(L11=9,80,IF(L11=10,90)))))))))</f>
        <v>0</v>
      </c>
      <c r="U11" s="23">
        <f t="shared" ref="U11:U42" si="14">IF(M11=3,15,IF(M11=0,0))</f>
        <v>0</v>
      </c>
      <c r="V11" s="23">
        <f t="shared" ref="V11:V42" si="15">IF(N11=0,0,IF(N11=1,5,IF(N11=2,10,IF(N11&gt;=3,(N11-1)*10))))</f>
        <v>0</v>
      </c>
      <c r="W11" s="23">
        <f t="shared" ref="W11:W42" si="16">O11*10</f>
        <v>0</v>
      </c>
      <c r="X11" s="23">
        <f t="shared" ref="X11:X42" si="17">IF(P11&lt;50,0,IF(P11&lt;=59,10,IF(P11&lt;=66,12,IF(P11&lt;=69,15,IF(P11&gt;=70,17)))))</f>
        <v>0</v>
      </c>
      <c r="Y11" s="23">
        <f t="shared" ref="Y11:Y42" si="18">IF(Q11=0,0,IF(Q11&lt;=50,10,20))</f>
        <v>20</v>
      </c>
      <c r="Z11" s="17">
        <f t="shared" ref="Z11:Z42" si="19">R11+T11+U11+V11+W11+X11+Y11+S11</f>
        <v>3801</v>
      </c>
      <c r="AA11" s="37">
        <v>1</v>
      </c>
    </row>
    <row r="12" spans="1:30" ht="19.899999999999999" customHeight="1" x14ac:dyDescent="0.3">
      <c r="A12" s="27">
        <v>525</v>
      </c>
      <c r="B12" s="27" t="s">
        <v>260</v>
      </c>
      <c r="C12" s="27" t="s">
        <v>260</v>
      </c>
      <c r="D12" s="27" t="s">
        <v>260</v>
      </c>
      <c r="E12" s="27" t="s">
        <v>242</v>
      </c>
      <c r="F12" s="28">
        <v>22034</v>
      </c>
      <c r="G12" s="29">
        <v>1</v>
      </c>
      <c r="H12" s="14"/>
      <c r="I12" s="29"/>
      <c r="J12" s="34">
        <v>144</v>
      </c>
      <c r="K12" s="34">
        <v>1236</v>
      </c>
      <c r="L12" s="15">
        <v>4</v>
      </c>
      <c r="M12" s="15">
        <v>0</v>
      </c>
      <c r="N12" s="15">
        <v>0</v>
      </c>
      <c r="O12" s="18">
        <v>0</v>
      </c>
      <c r="P12" s="15">
        <v>0</v>
      </c>
      <c r="Q12" s="30">
        <f t="shared" si="10"/>
        <v>60.372602739726027</v>
      </c>
      <c r="R12" s="23">
        <f t="shared" si="11"/>
        <v>2448</v>
      </c>
      <c r="S12" s="23">
        <f t="shared" si="12"/>
        <v>1236</v>
      </c>
      <c r="T12" s="23">
        <f t="shared" si="13"/>
        <v>30</v>
      </c>
      <c r="U12" s="23">
        <f t="shared" si="14"/>
        <v>0</v>
      </c>
      <c r="V12" s="23">
        <f t="shared" si="15"/>
        <v>0</v>
      </c>
      <c r="W12" s="23">
        <f t="shared" si="16"/>
        <v>0</v>
      </c>
      <c r="X12" s="23">
        <f t="shared" si="17"/>
        <v>0</v>
      </c>
      <c r="Y12" s="23">
        <f t="shared" si="18"/>
        <v>20</v>
      </c>
      <c r="Z12" s="17">
        <f t="shared" si="19"/>
        <v>3734</v>
      </c>
      <c r="AA12" s="37">
        <v>2</v>
      </c>
    </row>
    <row r="13" spans="1:30" ht="19.899999999999999" customHeight="1" x14ac:dyDescent="0.3">
      <c r="A13" s="27">
        <v>327</v>
      </c>
      <c r="B13" s="27" t="s">
        <v>260</v>
      </c>
      <c r="C13" s="27" t="s">
        <v>260</v>
      </c>
      <c r="D13" s="27" t="s">
        <v>260</v>
      </c>
      <c r="E13" s="27" t="s">
        <v>169</v>
      </c>
      <c r="F13" s="28">
        <v>22037</v>
      </c>
      <c r="G13" s="29">
        <v>2</v>
      </c>
      <c r="H13" s="14"/>
      <c r="I13" s="29">
        <v>1</v>
      </c>
      <c r="J13" s="34">
        <v>138</v>
      </c>
      <c r="K13" s="34">
        <v>1332</v>
      </c>
      <c r="L13" s="15">
        <v>4</v>
      </c>
      <c r="M13" s="15">
        <v>0</v>
      </c>
      <c r="N13" s="15">
        <v>0</v>
      </c>
      <c r="O13" s="18">
        <v>0</v>
      </c>
      <c r="P13" s="15">
        <v>0</v>
      </c>
      <c r="Q13" s="30">
        <f t="shared" si="10"/>
        <v>60.364383561643834</v>
      </c>
      <c r="R13" s="23">
        <f t="shared" si="11"/>
        <v>2346</v>
      </c>
      <c r="S13" s="23">
        <f t="shared" si="12"/>
        <v>1332</v>
      </c>
      <c r="T13" s="23">
        <f t="shared" si="13"/>
        <v>30</v>
      </c>
      <c r="U13" s="23">
        <f t="shared" si="14"/>
        <v>0</v>
      </c>
      <c r="V13" s="23">
        <f t="shared" si="15"/>
        <v>0</v>
      </c>
      <c r="W13" s="23">
        <f t="shared" si="16"/>
        <v>0</v>
      </c>
      <c r="X13" s="23">
        <f t="shared" si="17"/>
        <v>0</v>
      </c>
      <c r="Y13" s="23">
        <f t="shared" si="18"/>
        <v>20</v>
      </c>
      <c r="Z13" s="17">
        <f t="shared" si="19"/>
        <v>3728</v>
      </c>
      <c r="AA13" s="37">
        <v>3</v>
      </c>
    </row>
    <row r="14" spans="1:30" ht="19.899999999999999" customHeight="1" x14ac:dyDescent="0.3">
      <c r="A14" s="27">
        <v>176</v>
      </c>
      <c r="B14" s="27" t="s">
        <v>260</v>
      </c>
      <c r="C14" s="27" t="s">
        <v>260</v>
      </c>
      <c r="D14" s="27" t="s">
        <v>260</v>
      </c>
      <c r="E14" s="27" t="s">
        <v>118</v>
      </c>
      <c r="F14" s="28">
        <v>22402</v>
      </c>
      <c r="G14" s="29">
        <v>2</v>
      </c>
      <c r="H14" s="14"/>
      <c r="I14" s="29">
        <v>1</v>
      </c>
      <c r="J14" s="36">
        <v>137</v>
      </c>
      <c r="K14" s="34">
        <v>1333</v>
      </c>
      <c r="L14" s="15">
        <v>4</v>
      </c>
      <c r="M14" s="15">
        <v>0</v>
      </c>
      <c r="N14" s="15">
        <v>0</v>
      </c>
      <c r="O14" s="18">
        <v>0</v>
      </c>
      <c r="P14" s="15">
        <v>0</v>
      </c>
      <c r="Q14" s="30">
        <f t="shared" si="10"/>
        <v>59.364383561643834</v>
      </c>
      <c r="R14" s="23">
        <f t="shared" si="11"/>
        <v>2329</v>
      </c>
      <c r="S14" s="23">
        <f t="shared" si="12"/>
        <v>1333</v>
      </c>
      <c r="T14" s="23">
        <f t="shared" si="13"/>
        <v>30</v>
      </c>
      <c r="U14" s="23">
        <f t="shared" si="14"/>
        <v>0</v>
      </c>
      <c r="V14" s="23">
        <f t="shared" si="15"/>
        <v>0</v>
      </c>
      <c r="W14" s="23">
        <f t="shared" si="16"/>
        <v>0</v>
      </c>
      <c r="X14" s="23">
        <f t="shared" si="17"/>
        <v>0</v>
      </c>
      <c r="Y14" s="23">
        <f t="shared" si="18"/>
        <v>20</v>
      </c>
      <c r="Z14" s="17">
        <f t="shared" si="19"/>
        <v>3712</v>
      </c>
      <c r="AA14" s="37">
        <v>4</v>
      </c>
    </row>
    <row r="15" spans="1:30" ht="19.899999999999999" customHeight="1" x14ac:dyDescent="0.3">
      <c r="A15" s="27">
        <v>290</v>
      </c>
      <c r="B15" s="27" t="s">
        <v>260</v>
      </c>
      <c r="C15" s="27" t="s">
        <v>260</v>
      </c>
      <c r="D15" s="27" t="s">
        <v>260</v>
      </c>
      <c r="E15" s="27" t="s">
        <v>145</v>
      </c>
      <c r="F15" s="28">
        <v>20846</v>
      </c>
      <c r="G15" s="29">
        <v>2</v>
      </c>
      <c r="H15" s="14"/>
      <c r="I15" s="29">
        <v>1</v>
      </c>
      <c r="J15" s="36">
        <v>144</v>
      </c>
      <c r="K15" s="34">
        <v>1236</v>
      </c>
      <c r="L15" s="15">
        <v>0</v>
      </c>
      <c r="M15" s="15">
        <v>0</v>
      </c>
      <c r="N15" s="15">
        <v>0</v>
      </c>
      <c r="O15" s="18">
        <v>0</v>
      </c>
      <c r="P15" s="15">
        <v>0</v>
      </c>
      <c r="Q15" s="30">
        <f t="shared" si="10"/>
        <v>63.627397260273973</v>
      </c>
      <c r="R15" s="23">
        <f t="shared" si="11"/>
        <v>2448</v>
      </c>
      <c r="S15" s="23">
        <f t="shared" si="12"/>
        <v>1236</v>
      </c>
      <c r="T15" s="23">
        <f t="shared" si="13"/>
        <v>0</v>
      </c>
      <c r="U15" s="23">
        <f t="shared" si="14"/>
        <v>0</v>
      </c>
      <c r="V15" s="23">
        <f t="shared" si="15"/>
        <v>0</v>
      </c>
      <c r="W15" s="23">
        <f t="shared" si="16"/>
        <v>0</v>
      </c>
      <c r="X15" s="23">
        <f t="shared" si="17"/>
        <v>0</v>
      </c>
      <c r="Y15" s="23">
        <f t="shared" si="18"/>
        <v>20</v>
      </c>
      <c r="Z15" s="17">
        <f t="shared" si="19"/>
        <v>3704</v>
      </c>
      <c r="AA15" s="37">
        <v>5</v>
      </c>
    </row>
    <row r="16" spans="1:30" ht="19.899999999999999" customHeight="1" x14ac:dyDescent="0.3">
      <c r="A16" s="27">
        <v>144</v>
      </c>
      <c r="B16" s="27" t="s">
        <v>260</v>
      </c>
      <c r="C16" s="27" t="s">
        <v>260</v>
      </c>
      <c r="D16" s="27" t="s">
        <v>260</v>
      </c>
      <c r="E16" s="27" t="s">
        <v>111</v>
      </c>
      <c r="F16" s="28">
        <v>24491</v>
      </c>
      <c r="G16" s="29">
        <v>2</v>
      </c>
      <c r="H16" s="14"/>
      <c r="I16" s="29">
        <v>1</v>
      </c>
      <c r="J16" s="36">
        <v>136</v>
      </c>
      <c r="K16" s="34">
        <v>1270</v>
      </c>
      <c r="L16" s="15">
        <v>0</v>
      </c>
      <c r="M16" s="15">
        <v>0</v>
      </c>
      <c r="N16" s="15">
        <v>0</v>
      </c>
      <c r="O16" s="18">
        <v>0</v>
      </c>
      <c r="P16" s="15">
        <v>0</v>
      </c>
      <c r="Q16" s="30">
        <f t="shared" si="10"/>
        <v>53.641095890410959</v>
      </c>
      <c r="R16" s="23">
        <f t="shared" si="11"/>
        <v>2312</v>
      </c>
      <c r="S16" s="23">
        <f t="shared" si="12"/>
        <v>1270</v>
      </c>
      <c r="T16" s="23">
        <f t="shared" si="13"/>
        <v>0</v>
      </c>
      <c r="U16" s="23">
        <f t="shared" si="14"/>
        <v>0</v>
      </c>
      <c r="V16" s="23">
        <f t="shared" si="15"/>
        <v>0</v>
      </c>
      <c r="W16" s="23">
        <f t="shared" si="16"/>
        <v>0</v>
      </c>
      <c r="X16" s="23">
        <f t="shared" si="17"/>
        <v>0</v>
      </c>
      <c r="Y16" s="23">
        <f t="shared" si="18"/>
        <v>20</v>
      </c>
      <c r="Z16" s="17">
        <f t="shared" si="19"/>
        <v>3602</v>
      </c>
      <c r="AA16" s="37">
        <f>AA15+1</f>
        <v>6</v>
      </c>
    </row>
    <row r="17" spans="1:27" ht="19.899999999999999" customHeight="1" x14ac:dyDescent="0.3">
      <c r="A17" s="27">
        <v>326</v>
      </c>
      <c r="B17" s="27" t="s">
        <v>260</v>
      </c>
      <c r="C17" s="27" t="s">
        <v>260</v>
      </c>
      <c r="D17" s="27" t="s">
        <v>260</v>
      </c>
      <c r="E17" s="27" t="s">
        <v>168</v>
      </c>
      <c r="F17" s="28">
        <v>24546</v>
      </c>
      <c r="G17" s="29">
        <v>2</v>
      </c>
      <c r="H17" s="14"/>
      <c r="I17" s="29">
        <v>1</v>
      </c>
      <c r="J17" s="36">
        <v>141</v>
      </c>
      <c r="K17" s="34">
        <v>1176</v>
      </c>
      <c r="L17" s="15">
        <v>0</v>
      </c>
      <c r="M17" s="15">
        <v>0</v>
      </c>
      <c r="N17" s="15">
        <v>0</v>
      </c>
      <c r="O17" s="18">
        <v>0</v>
      </c>
      <c r="P17" s="15">
        <v>0</v>
      </c>
      <c r="Q17" s="30">
        <f t="shared" si="10"/>
        <v>53.490410958904107</v>
      </c>
      <c r="R17" s="23">
        <f t="shared" si="11"/>
        <v>2397</v>
      </c>
      <c r="S17" s="23">
        <f t="shared" si="12"/>
        <v>1176</v>
      </c>
      <c r="T17" s="23">
        <f t="shared" si="13"/>
        <v>0</v>
      </c>
      <c r="U17" s="23">
        <f t="shared" si="14"/>
        <v>0</v>
      </c>
      <c r="V17" s="23">
        <f t="shared" si="15"/>
        <v>0</v>
      </c>
      <c r="W17" s="23">
        <f t="shared" si="16"/>
        <v>0</v>
      </c>
      <c r="X17" s="23">
        <f t="shared" si="17"/>
        <v>0</v>
      </c>
      <c r="Y17" s="23">
        <f t="shared" si="18"/>
        <v>20</v>
      </c>
      <c r="Z17" s="17">
        <f t="shared" si="19"/>
        <v>3593</v>
      </c>
      <c r="AA17" s="37">
        <f>AA16+1</f>
        <v>7</v>
      </c>
    </row>
    <row r="18" spans="1:27" ht="19.899999999999999" hidden="1" customHeight="1" x14ac:dyDescent="0.3">
      <c r="A18" s="27">
        <v>19</v>
      </c>
      <c r="B18" s="27" t="s">
        <v>65</v>
      </c>
      <c r="C18" s="27" t="s">
        <v>66</v>
      </c>
      <c r="D18" s="27" t="s">
        <v>67</v>
      </c>
      <c r="E18" s="27" t="s">
        <v>68</v>
      </c>
      <c r="F18" s="28">
        <v>27123</v>
      </c>
      <c r="G18" s="29"/>
      <c r="H18" s="10"/>
      <c r="I18" s="29">
        <v>1</v>
      </c>
      <c r="J18" s="36">
        <v>101</v>
      </c>
      <c r="K18" s="34">
        <v>1026</v>
      </c>
      <c r="L18" s="15">
        <v>0</v>
      </c>
      <c r="M18" s="15">
        <v>0</v>
      </c>
      <c r="N18" s="15">
        <v>0</v>
      </c>
      <c r="O18" s="18">
        <v>1</v>
      </c>
      <c r="P18" s="18">
        <v>0</v>
      </c>
      <c r="Q18" s="30">
        <f t="shared" si="10"/>
        <v>46.43013698630137</v>
      </c>
      <c r="R18" s="23">
        <f t="shared" si="11"/>
        <v>1717</v>
      </c>
      <c r="S18" s="23">
        <f t="shared" si="12"/>
        <v>1026</v>
      </c>
      <c r="T18" s="23">
        <f t="shared" si="13"/>
        <v>0</v>
      </c>
      <c r="U18" s="23">
        <f t="shared" si="14"/>
        <v>0</v>
      </c>
      <c r="V18" s="23">
        <f t="shared" si="15"/>
        <v>0</v>
      </c>
      <c r="W18" s="23">
        <f t="shared" si="16"/>
        <v>10</v>
      </c>
      <c r="X18" s="23">
        <f t="shared" si="17"/>
        <v>0</v>
      </c>
      <c r="Y18" s="23">
        <f t="shared" si="18"/>
        <v>10</v>
      </c>
      <c r="Z18" s="17">
        <f t="shared" si="19"/>
        <v>2763</v>
      </c>
      <c r="AA18" s="16"/>
    </row>
    <row r="19" spans="1:27" ht="19.899999999999999" customHeight="1" x14ac:dyDescent="0.3">
      <c r="A19" s="27">
        <v>356</v>
      </c>
      <c r="B19" s="27" t="s">
        <v>260</v>
      </c>
      <c r="C19" s="27" t="s">
        <v>260</v>
      </c>
      <c r="D19" s="27" t="s">
        <v>260</v>
      </c>
      <c r="E19" s="27" t="s">
        <v>184</v>
      </c>
      <c r="F19" s="28">
        <v>26357</v>
      </c>
      <c r="G19" s="29">
        <v>2</v>
      </c>
      <c r="H19" s="14"/>
      <c r="I19" s="29">
        <v>1</v>
      </c>
      <c r="J19" s="34">
        <v>130</v>
      </c>
      <c r="K19" s="34">
        <v>1275</v>
      </c>
      <c r="L19" s="15">
        <v>0</v>
      </c>
      <c r="M19" s="15">
        <v>0</v>
      </c>
      <c r="N19" s="15">
        <v>0</v>
      </c>
      <c r="O19" s="18">
        <v>0</v>
      </c>
      <c r="P19" s="15">
        <v>0</v>
      </c>
      <c r="Q19" s="30">
        <f t="shared" si="10"/>
        <v>48.528767123287672</v>
      </c>
      <c r="R19" s="23">
        <f t="shared" si="11"/>
        <v>2210</v>
      </c>
      <c r="S19" s="23">
        <f t="shared" si="12"/>
        <v>1275</v>
      </c>
      <c r="T19" s="23">
        <f t="shared" si="13"/>
        <v>0</v>
      </c>
      <c r="U19" s="23">
        <f t="shared" si="14"/>
        <v>0</v>
      </c>
      <c r="V19" s="23">
        <f t="shared" si="15"/>
        <v>0</v>
      </c>
      <c r="W19" s="23">
        <f t="shared" si="16"/>
        <v>0</v>
      </c>
      <c r="X19" s="23">
        <f t="shared" si="17"/>
        <v>0</v>
      </c>
      <c r="Y19" s="23">
        <f t="shared" si="18"/>
        <v>10</v>
      </c>
      <c r="Z19" s="17">
        <f t="shared" si="19"/>
        <v>3495</v>
      </c>
      <c r="AA19" s="37">
        <v>8</v>
      </c>
    </row>
    <row r="20" spans="1:27" ht="19.899999999999999" customHeight="1" x14ac:dyDescent="0.3">
      <c r="A20" s="27">
        <v>467</v>
      </c>
      <c r="B20" s="27" t="s">
        <v>260</v>
      </c>
      <c r="C20" s="27" t="s">
        <v>260</v>
      </c>
      <c r="D20" s="27" t="s">
        <v>260</v>
      </c>
      <c r="E20" s="27" t="s">
        <v>216</v>
      </c>
      <c r="F20" s="28">
        <v>25354</v>
      </c>
      <c r="G20" s="29">
        <v>1</v>
      </c>
      <c r="H20" s="14"/>
      <c r="I20" s="29">
        <v>2</v>
      </c>
      <c r="J20" s="34">
        <v>131</v>
      </c>
      <c r="K20" s="34">
        <v>1096</v>
      </c>
      <c r="L20" s="15">
        <v>0</v>
      </c>
      <c r="M20" s="15">
        <v>0</v>
      </c>
      <c r="N20" s="15">
        <v>0</v>
      </c>
      <c r="O20" s="18">
        <v>2</v>
      </c>
      <c r="P20" s="15">
        <v>0</v>
      </c>
      <c r="Q20" s="30">
        <f t="shared" si="10"/>
        <v>51.276712328767125</v>
      </c>
      <c r="R20" s="23">
        <f t="shared" si="11"/>
        <v>2227</v>
      </c>
      <c r="S20" s="23">
        <f t="shared" si="12"/>
        <v>1096</v>
      </c>
      <c r="T20" s="23">
        <f t="shared" si="13"/>
        <v>0</v>
      </c>
      <c r="U20" s="23">
        <f t="shared" si="14"/>
        <v>0</v>
      </c>
      <c r="V20" s="23">
        <f t="shared" si="15"/>
        <v>0</v>
      </c>
      <c r="W20" s="23">
        <f t="shared" si="16"/>
        <v>20</v>
      </c>
      <c r="X20" s="23">
        <f t="shared" si="17"/>
        <v>0</v>
      </c>
      <c r="Y20" s="23">
        <f t="shared" si="18"/>
        <v>20</v>
      </c>
      <c r="Z20" s="17">
        <f t="shared" si="19"/>
        <v>3363</v>
      </c>
      <c r="AA20" s="37">
        <f t="shared" ref="AA20:AA34" si="20">AA19+1</f>
        <v>9</v>
      </c>
    </row>
    <row r="21" spans="1:27" ht="19.899999999999999" customHeight="1" x14ac:dyDescent="0.3">
      <c r="A21" s="27">
        <v>366</v>
      </c>
      <c r="B21" s="27" t="s">
        <v>260</v>
      </c>
      <c r="C21" s="27" t="s">
        <v>260</v>
      </c>
      <c r="D21" s="27" t="s">
        <v>260</v>
      </c>
      <c r="E21" s="27" t="s">
        <v>187</v>
      </c>
      <c r="F21" s="28">
        <v>22135</v>
      </c>
      <c r="G21" s="29">
        <v>1</v>
      </c>
      <c r="H21" s="14"/>
      <c r="I21" s="29"/>
      <c r="J21" s="34">
        <v>126</v>
      </c>
      <c r="K21" s="34">
        <v>1173</v>
      </c>
      <c r="L21" s="15">
        <v>0</v>
      </c>
      <c r="M21" s="15">
        <v>0</v>
      </c>
      <c r="N21" s="15">
        <v>0</v>
      </c>
      <c r="O21" s="18">
        <v>0</v>
      </c>
      <c r="P21" s="15">
        <v>0</v>
      </c>
      <c r="Q21" s="30">
        <f t="shared" si="10"/>
        <v>60.095890410958901</v>
      </c>
      <c r="R21" s="23">
        <f t="shared" si="11"/>
        <v>2142</v>
      </c>
      <c r="S21" s="23">
        <f t="shared" si="12"/>
        <v>1173</v>
      </c>
      <c r="T21" s="23">
        <f t="shared" si="13"/>
        <v>0</v>
      </c>
      <c r="U21" s="23">
        <f t="shared" si="14"/>
        <v>0</v>
      </c>
      <c r="V21" s="23">
        <f t="shared" si="15"/>
        <v>0</v>
      </c>
      <c r="W21" s="23">
        <f t="shared" si="16"/>
        <v>0</v>
      </c>
      <c r="X21" s="23">
        <f t="shared" si="17"/>
        <v>0</v>
      </c>
      <c r="Y21" s="23">
        <f t="shared" si="18"/>
        <v>20</v>
      </c>
      <c r="Z21" s="17">
        <f t="shared" si="19"/>
        <v>3335</v>
      </c>
      <c r="AA21" s="37">
        <f t="shared" si="20"/>
        <v>10</v>
      </c>
    </row>
    <row r="22" spans="1:27" ht="19.899999999999999" customHeight="1" x14ac:dyDescent="0.3">
      <c r="A22" s="27">
        <v>466</v>
      </c>
      <c r="B22" s="27" t="s">
        <v>260</v>
      </c>
      <c r="C22" s="27" t="s">
        <v>260</v>
      </c>
      <c r="D22" s="27" t="s">
        <v>260</v>
      </c>
      <c r="E22" s="27" t="s">
        <v>215</v>
      </c>
      <c r="F22" s="28">
        <v>19737</v>
      </c>
      <c r="G22" s="29">
        <v>1</v>
      </c>
      <c r="H22" s="14"/>
      <c r="I22" s="29">
        <v>2</v>
      </c>
      <c r="J22" s="36">
        <v>132</v>
      </c>
      <c r="K22" s="34">
        <v>1030</v>
      </c>
      <c r="L22" s="15">
        <v>0</v>
      </c>
      <c r="M22" s="15">
        <v>0</v>
      </c>
      <c r="N22" s="15">
        <v>0</v>
      </c>
      <c r="O22" s="18">
        <v>0</v>
      </c>
      <c r="P22" s="15">
        <v>0</v>
      </c>
      <c r="Q22" s="30">
        <f t="shared" si="10"/>
        <v>66.665753424657538</v>
      </c>
      <c r="R22" s="23">
        <f t="shared" si="11"/>
        <v>2244</v>
      </c>
      <c r="S22" s="23">
        <f t="shared" si="12"/>
        <v>1030</v>
      </c>
      <c r="T22" s="23">
        <f t="shared" si="13"/>
        <v>0</v>
      </c>
      <c r="U22" s="23">
        <f t="shared" si="14"/>
        <v>0</v>
      </c>
      <c r="V22" s="23">
        <f t="shared" si="15"/>
        <v>0</v>
      </c>
      <c r="W22" s="23">
        <f t="shared" si="16"/>
        <v>0</v>
      </c>
      <c r="X22" s="23">
        <f t="shared" si="17"/>
        <v>0</v>
      </c>
      <c r="Y22" s="23">
        <f t="shared" si="18"/>
        <v>20</v>
      </c>
      <c r="Z22" s="17">
        <f t="shared" si="19"/>
        <v>3294</v>
      </c>
      <c r="AA22" s="37">
        <f t="shared" si="20"/>
        <v>11</v>
      </c>
    </row>
    <row r="23" spans="1:27" ht="19.899999999999999" customHeight="1" x14ac:dyDescent="0.3">
      <c r="A23" s="27">
        <v>47</v>
      </c>
      <c r="B23" s="27" t="s">
        <v>260</v>
      </c>
      <c r="C23" s="27" t="s">
        <v>260</v>
      </c>
      <c r="D23" s="27" t="s">
        <v>260</v>
      </c>
      <c r="E23" s="27" t="s">
        <v>80</v>
      </c>
      <c r="F23" s="28">
        <v>18500</v>
      </c>
      <c r="G23" s="29">
        <v>2</v>
      </c>
      <c r="H23" s="10"/>
      <c r="I23" s="29">
        <v>1</v>
      </c>
      <c r="J23" s="34">
        <v>127</v>
      </c>
      <c r="K23" s="34">
        <v>1112</v>
      </c>
      <c r="L23" s="15">
        <v>0</v>
      </c>
      <c r="M23" s="15">
        <v>0</v>
      </c>
      <c r="N23" s="15">
        <v>0</v>
      </c>
      <c r="O23" s="18">
        <v>0</v>
      </c>
      <c r="P23" s="18">
        <v>0</v>
      </c>
      <c r="Q23" s="30">
        <f t="shared" si="10"/>
        <v>70.054794520547944</v>
      </c>
      <c r="R23" s="23">
        <f t="shared" si="11"/>
        <v>2159</v>
      </c>
      <c r="S23" s="23">
        <f t="shared" si="12"/>
        <v>1112</v>
      </c>
      <c r="T23" s="23">
        <f t="shared" si="13"/>
        <v>0</v>
      </c>
      <c r="U23" s="23">
        <f t="shared" si="14"/>
        <v>0</v>
      </c>
      <c r="V23" s="23">
        <f t="shared" si="15"/>
        <v>0</v>
      </c>
      <c r="W23" s="23">
        <f t="shared" si="16"/>
        <v>0</v>
      </c>
      <c r="X23" s="23">
        <f t="shared" si="17"/>
        <v>0</v>
      </c>
      <c r="Y23" s="23">
        <f t="shared" si="18"/>
        <v>20</v>
      </c>
      <c r="Z23" s="17">
        <f t="shared" si="19"/>
        <v>3291</v>
      </c>
      <c r="AA23" s="37">
        <f t="shared" si="20"/>
        <v>12</v>
      </c>
    </row>
    <row r="24" spans="1:27" ht="19.899999999999999" customHeight="1" x14ac:dyDescent="0.3">
      <c r="A24" s="27">
        <v>306</v>
      </c>
      <c r="B24" s="27" t="s">
        <v>260</v>
      </c>
      <c r="C24" s="27" t="s">
        <v>260</v>
      </c>
      <c r="D24" s="27" t="s">
        <v>260</v>
      </c>
      <c r="E24" s="27" t="s">
        <v>155</v>
      </c>
      <c r="F24" s="28">
        <v>29058</v>
      </c>
      <c r="G24" s="29">
        <v>2</v>
      </c>
      <c r="H24" s="14"/>
      <c r="I24" s="29">
        <v>1</v>
      </c>
      <c r="J24" s="34">
        <v>118</v>
      </c>
      <c r="K24" s="34">
        <v>1172</v>
      </c>
      <c r="L24" s="15">
        <v>0</v>
      </c>
      <c r="M24" s="15">
        <v>0</v>
      </c>
      <c r="N24" s="15">
        <v>2</v>
      </c>
      <c r="O24" s="18">
        <v>0</v>
      </c>
      <c r="P24" s="15">
        <v>0</v>
      </c>
      <c r="Q24" s="30">
        <f t="shared" si="10"/>
        <v>41.128767123287673</v>
      </c>
      <c r="R24" s="23">
        <f t="shared" si="11"/>
        <v>2006</v>
      </c>
      <c r="S24" s="23">
        <f t="shared" si="12"/>
        <v>1172</v>
      </c>
      <c r="T24" s="23">
        <f t="shared" si="13"/>
        <v>0</v>
      </c>
      <c r="U24" s="23">
        <f t="shared" si="14"/>
        <v>0</v>
      </c>
      <c r="V24" s="23">
        <f t="shared" si="15"/>
        <v>10</v>
      </c>
      <c r="W24" s="23">
        <f t="shared" si="16"/>
        <v>0</v>
      </c>
      <c r="X24" s="23">
        <f t="shared" si="17"/>
        <v>0</v>
      </c>
      <c r="Y24" s="23">
        <f t="shared" si="18"/>
        <v>10</v>
      </c>
      <c r="Z24" s="17">
        <f t="shared" si="19"/>
        <v>3198</v>
      </c>
      <c r="AA24" s="37">
        <f t="shared" si="20"/>
        <v>13</v>
      </c>
    </row>
    <row r="25" spans="1:27" ht="19.899999999999999" customHeight="1" x14ac:dyDescent="0.3">
      <c r="A25" s="27">
        <v>211</v>
      </c>
      <c r="B25" s="27" t="s">
        <v>260</v>
      </c>
      <c r="C25" s="27" t="s">
        <v>260</v>
      </c>
      <c r="D25" s="27" t="s">
        <v>260</v>
      </c>
      <c r="E25" s="27" t="s">
        <v>127</v>
      </c>
      <c r="F25" s="28">
        <v>28630</v>
      </c>
      <c r="G25" s="29">
        <v>2</v>
      </c>
      <c r="H25" s="14"/>
      <c r="I25" s="29">
        <v>1</v>
      </c>
      <c r="J25" s="34">
        <v>110</v>
      </c>
      <c r="K25" s="34">
        <v>1280</v>
      </c>
      <c r="L25" s="15">
        <v>0</v>
      </c>
      <c r="M25" s="15">
        <v>3</v>
      </c>
      <c r="N25" s="15">
        <v>0</v>
      </c>
      <c r="O25" s="18">
        <v>0</v>
      </c>
      <c r="P25" s="15">
        <v>0</v>
      </c>
      <c r="Q25" s="30">
        <f t="shared" si="10"/>
        <v>42.301369863013697</v>
      </c>
      <c r="R25" s="23">
        <f t="shared" si="11"/>
        <v>1870</v>
      </c>
      <c r="S25" s="23">
        <f t="shared" si="12"/>
        <v>1280</v>
      </c>
      <c r="T25" s="23">
        <f t="shared" si="13"/>
        <v>0</v>
      </c>
      <c r="U25" s="23">
        <f t="shared" si="14"/>
        <v>15</v>
      </c>
      <c r="V25" s="23">
        <f t="shared" si="15"/>
        <v>0</v>
      </c>
      <c r="W25" s="23">
        <f t="shared" si="16"/>
        <v>0</v>
      </c>
      <c r="X25" s="23">
        <f t="shared" si="17"/>
        <v>0</v>
      </c>
      <c r="Y25" s="23">
        <f t="shared" si="18"/>
        <v>10</v>
      </c>
      <c r="Z25" s="17">
        <f t="shared" si="19"/>
        <v>3175</v>
      </c>
      <c r="AA25" s="37">
        <f t="shared" si="20"/>
        <v>14</v>
      </c>
    </row>
    <row r="26" spans="1:27" ht="19.899999999999999" customHeight="1" x14ac:dyDescent="0.3">
      <c r="A26" s="27">
        <v>130</v>
      </c>
      <c r="B26" s="27" t="s">
        <v>260</v>
      </c>
      <c r="C26" s="27" t="s">
        <v>260</v>
      </c>
      <c r="D26" s="27" t="s">
        <v>260</v>
      </c>
      <c r="E26" s="27" t="s">
        <v>107</v>
      </c>
      <c r="F26" s="28">
        <v>25286</v>
      </c>
      <c r="G26" s="29">
        <v>2</v>
      </c>
      <c r="H26" s="14"/>
      <c r="I26" s="29">
        <v>1</v>
      </c>
      <c r="J26" s="34">
        <v>124</v>
      </c>
      <c r="K26" s="34">
        <v>1021</v>
      </c>
      <c r="L26" s="15">
        <v>0</v>
      </c>
      <c r="M26" s="15">
        <v>0</v>
      </c>
      <c r="N26" s="15">
        <v>0</v>
      </c>
      <c r="O26" s="18">
        <v>0</v>
      </c>
      <c r="P26" s="15">
        <v>0</v>
      </c>
      <c r="Q26" s="30">
        <f t="shared" si="10"/>
        <v>51.463013698630135</v>
      </c>
      <c r="R26" s="23">
        <f t="shared" si="11"/>
        <v>2108</v>
      </c>
      <c r="S26" s="23">
        <f t="shared" si="12"/>
        <v>1021</v>
      </c>
      <c r="T26" s="23">
        <f t="shared" si="13"/>
        <v>0</v>
      </c>
      <c r="U26" s="23">
        <f t="shared" si="14"/>
        <v>0</v>
      </c>
      <c r="V26" s="23">
        <f t="shared" si="15"/>
        <v>0</v>
      </c>
      <c r="W26" s="23">
        <f t="shared" si="16"/>
        <v>0</v>
      </c>
      <c r="X26" s="23">
        <f t="shared" si="17"/>
        <v>0</v>
      </c>
      <c r="Y26" s="23">
        <f t="shared" si="18"/>
        <v>20</v>
      </c>
      <c r="Z26" s="17">
        <f t="shared" si="19"/>
        <v>3149</v>
      </c>
      <c r="AA26" s="37">
        <f t="shared" si="20"/>
        <v>15</v>
      </c>
    </row>
    <row r="27" spans="1:27" ht="19.899999999999999" customHeight="1" x14ac:dyDescent="0.3">
      <c r="A27" s="27">
        <v>338</v>
      </c>
      <c r="B27" s="27" t="s">
        <v>260</v>
      </c>
      <c r="C27" s="27" t="s">
        <v>260</v>
      </c>
      <c r="D27" s="27" t="s">
        <v>260</v>
      </c>
      <c r="E27" s="27" t="s">
        <v>176</v>
      </c>
      <c r="F27" s="28">
        <v>27531</v>
      </c>
      <c r="G27" s="29">
        <v>2</v>
      </c>
      <c r="H27" s="14"/>
      <c r="I27" s="29">
        <v>1</v>
      </c>
      <c r="J27" s="36">
        <v>117</v>
      </c>
      <c r="K27" s="34">
        <v>1132</v>
      </c>
      <c r="L27" s="15">
        <v>0</v>
      </c>
      <c r="M27" s="15">
        <v>3</v>
      </c>
      <c r="N27" s="15">
        <v>0</v>
      </c>
      <c r="O27" s="18">
        <v>0</v>
      </c>
      <c r="P27" s="15">
        <v>0</v>
      </c>
      <c r="Q27" s="30">
        <f t="shared" si="10"/>
        <v>45.31232876712329</v>
      </c>
      <c r="R27" s="23">
        <f t="shared" si="11"/>
        <v>1989</v>
      </c>
      <c r="S27" s="23">
        <f t="shared" si="12"/>
        <v>1132</v>
      </c>
      <c r="T27" s="23">
        <f t="shared" si="13"/>
        <v>0</v>
      </c>
      <c r="U27" s="23">
        <f t="shared" si="14"/>
        <v>15</v>
      </c>
      <c r="V27" s="23">
        <f t="shared" si="15"/>
        <v>0</v>
      </c>
      <c r="W27" s="23">
        <f t="shared" si="16"/>
        <v>0</v>
      </c>
      <c r="X27" s="23">
        <f t="shared" si="17"/>
        <v>0</v>
      </c>
      <c r="Y27" s="23">
        <f t="shared" si="18"/>
        <v>10</v>
      </c>
      <c r="Z27" s="17">
        <f t="shared" si="19"/>
        <v>3146</v>
      </c>
      <c r="AA27" s="37">
        <f t="shared" si="20"/>
        <v>16</v>
      </c>
    </row>
    <row r="28" spans="1:27" ht="19.899999999999999" customHeight="1" x14ac:dyDescent="0.3">
      <c r="A28" s="27">
        <v>212</v>
      </c>
      <c r="B28" s="27" t="s">
        <v>260</v>
      </c>
      <c r="C28" s="27" t="s">
        <v>260</v>
      </c>
      <c r="D28" s="27" t="s">
        <v>260</v>
      </c>
      <c r="E28" s="27" t="s">
        <v>126</v>
      </c>
      <c r="F28" s="28">
        <v>21989</v>
      </c>
      <c r="G28" s="29">
        <v>2</v>
      </c>
      <c r="H28" s="14"/>
      <c r="I28" s="29">
        <v>1</v>
      </c>
      <c r="J28" s="36">
        <v>119</v>
      </c>
      <c r="K28" s="34">
        <v>936</v>
      </c>
      <c r="L28" s="15">
        <v>0</v>
      </c>
      <c r="M28" s="15">
        <v>3</v>
      </c>
      <c r="N28" s="15">
        <v>0</v>
      </c>
      <c r="O28" s="18">
        <v>3</v>
      </c>
      <c r="P28" s="15">
        <v>0</v>
      </c>
      <c r="Q28" s="30">
        <f t="shared" si="10"/>
        <v>60.495890410958907</v>
      </c>
      <c r="R28" s="23">
        <f t="shared" si="11"/>
        <v>2023</v>
      </c>
      <c r="S28" s="23">
        <f t="shared" si="12"/>
        <v>936</v>
      </c>
      <c r="T28" s="23">
        <f t="shared" si="13"/>
        <v>0</v>
      </c>
      <c r="U28" s="23">
        <f t="shared" si="14"/>
        <v>15</v>
      </c>
      <c r="V28" s="23">
        <f t="shared" si="15"/>
        <v>0</v>
      </c>
      <c r="W28" s="23">
        <f t="shared" si="16"/>
        <v>30</v>
      </c>
      <c r="X28" s="23">
        <f t="shared" si="17"/>
        <v>0</v>
      </c>
      <c r="Y28" s="23">
        <f t="shared" si="18"/>
        <v>20</v>
      </c>
      <c r="Z28" s="17">
        <f t="shared" si="19"/>
        <v>3024</v>
      </c>
      <c r="AA28" s="37">
        <f t="shared" si="20"/>
        <v>17</v>
      </c>
    </row>
    <row r="29" spans="1:27" ht="19.899999999999999" customHeight="1" x14ac:dyDescent="0.3">
      <c r="A29" s="27">
        <v>516</v>
      </c>
      <c r="B29" s="27" t="s">
        <v>260</v>
      </c>
      <c r="C29" s="27" t="s">
        <v>260</v>
      </c>
      <c r="D29" s="27" t="s">
        <v>260</v>
      </c>
      <c r="E29" s="27" t="s">
        <v>238</v>
      </c>
      <c r="F29" s="28">
        <v>25639</v>
      </c>
      <c r="G29" s="29">
        <v>2</v>
      </c>
      <c r="H29" s="14"/>
      <c r="I29" s="29">
        <v>1</v>
      </c>
      <c r="J29" s="36">
        <v>110</v>
      </c>
      <c r="K29" s="34">
        <v>1102</v>
      </c>
      <c r="L29" s="15">
        <v>0</v>
      </c>
      <c r="M29" s="15">
        <v>0</v>
      </c>
      <c r="N29" s="15">
        <v>0</v>
      </c>
      <c r="O29" s="18">
        <v>0</v>
      </c>
      <c r="P29" s="15">
        <v>0</v>
      </c>
      <c r="Q29" s="30">
        <f t="shared" si="10"/>
        <v>50.495890410958907</v>
      </c>
      <c r="R29" s="23">
        <f t="shared" si="11"/>
        <v>1870</v>
      </c>
      <c r="S29" s="23">
        <f t="shared" si="12"/>
        <v>1102</v>
      </c>
      <c r="T29" s="23">
        <f t="shared" si="13"/>
        <v>0</v>
      </c>
      <c r="U29" s="23">
        <f t="shared" si="14"/>
        <v>0</v>
      </c>
      <c r="V29" s="23">
        <f t="shared" si="15"/>
        <v>0</v>
      </c>
      <c r="W29" s="23">
        <f t="shared" si="16"/>
        <v>0</v>
      </c>
      <c r="X29" s="23">
        <f t="shared" si="17"/>
        <v>0</v>
      </c>
      <c r="Y29" s="23">
        <f t="shared" si="18"/>
        <v>20</v>
      </c>
      <c r="Z29" s="17">
        <f t="shared" si="19"/>
        <v>2992</v>
      </c>
      <c r="AA29" s="37">
        <f t="shared" si="20"/>
        <v>18</v>
      </c>
    </row>
    <row r="30" spans="1:27" ht="19.899999999999999" customHeight="1" x14ac:dyDescent="0.3">
      <c r="A30" s="27">
        <v>72</v>
      </c>
      <c r="B30" s="27" t="s">
        <v>260</v>
      </c>
      <c r="C30" s="27" t="s">
        <v>260</v>
      </c>
      <c r="D30" s="27" t="s">
        <v>260</v>
      </c>
      <c r="E30" s="27" t="s">
        <v>94</v>
      </c>
      <c r="F30" s="28">
        <v>21920</v>
      </c>
      <c r="G30" s="29">
        <v>1</v>
      </c>
      <c r="H30" s="14"/>
      <c r="I30" s="29">
        <v>2</v>
      </c>
      <c r="J30" s="34">
        <v>93</v>
      </c>
      <c r="K30" s="34">
        <v>1364</v>
      </c>
      <c r="L30" s="15">
        <v>0</v>
      </c>
      <c r="M30" s="15">
        <v>0</v>
      </c>
      <c r="N30" s="15">
        <v>0</v>
      </c>
      <c r="O30" s="18">
        <v>0</v>
      </c>
      <c r="P30" s="15">
        <v>0</v>
      </c>
      <c r="Q30" s="30">
        <f t="shared" si="10"/>
        <v>60.684931506849317</v>
      </c>
      <c r="R30" s="23">
        <f t="shared" si="11"/>
        <v>1581</v>
      </c>
      <c r="S30" s="23">
        <f t="shared" si="12"/>
        <v>1364</v>
      </c>
      <c r="T30" s="23">
        <f t="shared" si="13"/>
        <v>0</v>
      </c>
      <c r="U30" s="23">
        <f t="shared" si="14"/>
        <v>0</v>
      </c>
      <c r="V30" s="23">
        <f t="shared" si="15"/>
        <v>0</v>
      </c>
      <c r="W30" s="23">
        <f t="shared" si="16"/>
        <v>0</v>
      </c>
      <c r="X30" s="23">
        <f t="shared" si="17"/>
        <v>0</v>
      </c>
      <c r="Y30" s="23">
        <f t="shared" si="18"/>
        <v>20</v>
      </c>
      <c r="Z30" s="17">
        <f t="shared" si="19"/>
        <v>2965</v>
      </c>
      <c r="AA30" s="37">
        <f t="shared" si="20"/>
        <v>19</v>
      </c>
    </row>
    <row r="31" spans="1:27" ht="19.899999999999999" customHeight="1" x14ac:dyDescent="0.3">
      <c r="A31" s="27">
        <v>328</v>
      </c>
      <c r="B31" s="27" t="s">
        <v>260</v>
      </c>
      <c r="C31" s="27" t="s">
        <v>260</v>
      </c>
      <c r="D31" s="27" t="s">
        <v>260</v>
      </c>
      <c r="E31" s="27" t="s">
        <v>170</v>
      </c>
      <c r="F31" s="28">
        <v>25253</v>
      </c>
      <c r="G31" s="29">
        <v>2</v>
      </c>
      <c r="H31" s="14"/>
      <c r="I31" s="29">
        <v>1</v>
      </c>
      <c r="J31" s="36">
        <v>93</v>
      </c>
      <c r="K31" s="34">
        <v>1089</v>
      </c>
      <c r="L31" s="15">
        <v>0</v>
      </c>
      <c r="M31" s="15">
        <v>0</v>
      </c>
      <c r="N31" s="15">
        <v>1</v>
      </c>
      <c r="O31" s="18">
        <v>0</v>
      </c>
      <c r="P31" s="15">
        <v>0</v>
      </c>
      <c r="Q31" s="30">
        <f t="shared" si="10"/>
        <v>51.553424657534244</v>
      </c>
      <c r="R31" s="23">
        <f t="shared" si="11"/>
        <v>1581</v>
      </c>
      <c r="S31" s="23">
        <f t="shared" si="12"/>
        <v>1089</v>
      </c>
      <c r="T31" s="23">
        <f t="shared" si="13"/>
        <v>0</v>
      </c>
      <c r="U31" s="23">
        <f t="shared" si="14"/>
        <v>0</v>
      </c>
      <c r="V31" s="23">
        <f t="shared" si="15"/>
        <v>5</v>
      </c>
      <c r="W31" s="23">
        <f t="shared" si="16"/>
        <v>0</v>
      </c>
      <c r="X31" s="23">
        <f t="shared" si="17"/>
        <v>0</v>
      </c>
      <c r="Y31" s="23">
        <f t="shared" si="18"/>
        <v>20</v>
      </c>
      <c r="Z31" s="17">
        <f t="shared" si="19"/>
        <v>2695</v>
      </c>
      <c r="AA31" s="37">
        <f t="shared" si="20"/>
        <v>20</v>
      </c>
    </row>
    <row r="32" spans="1:27" ht="19.899999999999999" customHeight="1" x14ac:dyDescent="0.3">
      <c r="A32" s="27">
        <v>258</v>
      </c>
      <c r="B32" s="27" t="s">
        <v>260</v>
      </c>
      <c r="C32" s="27" t="s">
        <v>260</v>
      </c>
      <c r="D32" s="27" t="s">
        <v>260</v>
      </c>
      <c r="E32" s="27" t="s">
        <v>136</v>
      </c>
      <c r="F32" s="28">
        <v>23784</v>
      </c>
      <c r="G32" s="29">
        <v>1</v>
      </c>
      <c r="H32" s="14"/>
      <c r="I32" s="29">
        <v>2</v>
      </c>
      <c r="J32" s="36">
        <v>101</v>
      </c>
      <c r="K32" s="34">
        <v>912</v>
      </c>
      <c r="L32" s="15">
        <v>4</v>
      </c>
      <c r="M32" s="15">
        <v>0</v>
      </c>
      <c r="N32" s="15">
        <v>0</v>
      </c>
      <c r="O32" s="18">
        <v>0</v>
      </c>
      <c r="P32" s="15">
        <v>0</v>
      </c>
      <c r="Q32" s="30">
        <f t="shared" si="10"/>
        <v>55.578082191780823</v>
      </c>
      <c r="R32" s="23">
        <f t="shared" si="11"/>
        <v>1717</v>
      </c>
      <c r="S32" s="23">
        <f t="shared" si="12"/>
        <v>912</v>
      </c>
      <c r="T32" s="23">
        <f t="shared" si="13"/>
        <v>30</v>
      </c>
      <c r="U32" s="23">
        <f t="shared" si="14"/>
        <v>0</v>
      </c>
      <c r="V32" s="23">
        <f t="shared" si="15"/>
        <v>0</v>
      </c>
      <c r="W32" s="23">
        <f t="shared" si="16"/>
        <v>0</v>
      </c>
      <c r="X32" s="23">
        <f t="shared" si="17"/>
        <v>0</v>
      </c>
      <c r="Y32" s="23">
        <f t="shared" si="18"/>
        <v>20</v>
      </c>
      <c r="Z32" s="17">
        <f t="shared" si="19"/>
        <v>2679</v>
      </c>
      <c r="AA32" s="37">
        <f t="shared" si="20"/>
        <v>21</v>
      </c>
    </row>
    <row r="33" spans="1:27" ht="19.899999999999999" customHeight="1" x14ac:dyDescent="0.3">
      <c r="A33" s="27">
        <v>339</v>
      </c>
      <c r="B33" s="27" t="s">
        <v>260</v>
      </c>
      <c r="C33" s="27" t="s">
        <v>260</v>
      </c>
      <c r="D33" s="27" t="s">
        <v>260</v>
      </c>
      <c r="E33" s="27" t="s">
        <v>177</v>
      </c>
      <c r="F33" s="28">
        <v>26143</v>
      </c>
      <c r="G33" s="29">
        <v>2</v>
      </c>
      <c r="H33" s="14"/>
      <c r="I33" s="29">
        <v>1</v>
      </c>
      <c r="J33" s="34">
        <v>94</v>
      </c>
      <c r="K33" s="34">
        <v>837</v>
      </c>
      <c r="L33" s="15">
        <v>0</v>
      </c>
      <c r="M33" s="15">
        <v>0</v>
      </c>
      <c r="N33" s="15">
        <v>1</v>
      </c>
      <c r="O33" s="18">
        <v>0</v>
      </c>
      <c r="P33" s="15">
        <v>0</v>
      </c>
      <c r="Q33" s="30">
        <f t="shared" si="10"/>
        <v>49.115068493150687</v>
      </c>
      <c r="R33" s="23">
        <f t="shared" si="11"/>
        <v>1598</v>
      </c>
      <c r="S33" s="23">
        <f t="shared" si="12"/>
        <v>837</v>
      </c>
      <c r="T33" s="23">
        <f t="shared" si="13"/>
        <v>0</v>
      </c>
      <c r="U33" s="23">
        <f t="shared" si="14"/>
        <v>0</v>
      </c>
      <c r="V33" s="23">
        <f t="shared" si="15"/>
        <v>5</v>
      </c>
      <c r="W33" s="23">
        <f t="shared" si="16"/>
        <v>0</v>
      </c>
      <c r="X33" s="23">
        <f t="shared" si="17"/>
        <v>0</v>
      </c>
      <c r="Y33" s="23">
        <f t="shared" si="18"/>
        <v>10</v>
      </c>
      <c r="Z33" s="17">
        <f t="shared" si="19"/>
        <v>2450</v>
      </c>
      <c r="AA33" s="37">
        <f t="shared" si="20"/>
        <v>22</v>
      </c>
    </row>
    <row r="34" spans="1:27" ht="19.899999999999999" customHeight="1" x14ac:dyDescent="0.3">
      <c r="A34" s="27">
        <v>319</v>
      </c>
      <c r="B34" s="27" t="s">
        <v>260</v>
      </c>
      <c r="C34" s="27" t="s">
        <v>260</v>
      </c>
      <c r="D34" s="27" t="s">
        <v>260</v>
      </c>
      <c r="E34" s="27" t="s">
        <v>161</v>
      </c>
      <c r="F34" s="28">
        <v>27328</v>
      </c>
      <c r="G34" s="29">
        <v>2</v>
      </c>
      <c r="H34" s="14"/>
      <c r="I34" s="29">
        <v>1</v>
      </c>
      <c r="J34" s="34">
        <v>97</v>
      </c>
      <c r="K34" s="34">
        <v>716</v>
      </c>
      <c r="L34" s="15">
        <v>0</v>
      </c>
      <c r="M34" s="15">
        <v>3</v>
      </c>
      <c r="N34" s="15">
        <v>0</v>
      </c>
      <c r="O34" s="18">
        <v>0</v>
      </c>
      <c r="P34" s="15">
        <v>0</v>
      </c>
      <c r="Q34" s="30">
        <f t="shared" si="10"/>
        <v>45.868493150684934</v>
      </c>
      <c r="R34" s="23">
        <f t="shared" si="11"/>
        <v>1649</v>
      </c>
      <c r="S34" s="23">
        <f t="shared" si="12"/>
        <v>716</v>
      </c>
      <c r="T34" s="23">
        <f t="shared" si="13"/>
        <v>0</v>
      </c>
      <c r="U34" s="23">
        <f t="shared" si="14"/>
        <v>15</v>
      </c>
      <c r="V34" s="23">
        <f t="shared" si="15"/>
        <v>0</v>
      </c>
      <c r="W34" s="23">
        <f t="shared" si="16"/>
        <v>0</v>
      </c>
      <c r="X34" s="23">
        <f t="shared" si="17"/>
        <v>0</v>
      </c>
      <c r="Y34" s="23">
        <f t="shared" si="18"/>
        <v>10</v>
      </c>
      <c r="Z34" s="17">
        <f t="shared" si="19"/>
        <v>2390</v>
      </c>
      <c r="AA34" s="37">
        <f t="shared" si="20"/>
        <v>23</v>
      </c>
    </row>
    <row r="35" spans="1:27" ht="19.899999999999999" hidden="1" customHeight="1" x14ac:dyDescent="0.3">
      <c r="A35" s="27">
        <v>36</v>
      </c>
      <c r="B35" s="27" t="s">
        <v>74</v>
      </c>
      <c r="C35" s="27" t="s">
        <v>49</v>
      </c>
      <c r="D35" s="27" t="s">
        <v>75</v>
      </c>
      <c r="E35" s="27" t="s">
        <v>76</v>
      </c>
      <c r="F35" s="28">
        <v>28773</v>
      </c>
      <c r="G35" s="29"/>
      <c r="H35" s="10"/>
      <c r="I35" s="29">
        <v>1</v>
      </c>
      <c r="J35" s="35">
        <v>0</v>
      </c>
      <c r="K35" s="15">
        <v>0</v>
      </c>
      <c r="L35" s="15">
        <v>9</v>
      </c>
      <c r="M35" s="15">
        <v>0</v>
      </c>
      <c r="N35" s="15">
        <v>2</v>
      </c>
      <c r="O35" s="18">
        <v>9</v>
      </c>
      <c r="P35" s="18">
        <v>0</v>
      </c>
      <c r="Q35" s="30">
        <f t="shared" si="10"/>
        <v>41.909589041095892</v>
      </c>
      <c r="R35" s="23">
        <f t="shared" si="11"/>
        <v>0</v>
      </c>
      <c r="S35" s="23">
        <f t="shared" si="12"/>
        <v>0</v>
      </c>
      <c r="T35" s="23">
        <f t="shared" si="13"/>
        <v>80</v>
      </c>
      <c r="U35" s="23">
        <f t="shared" si="14"/>
        <v>0</v>
      </c>
      <c r="V35" s="23">
        <f t="shared" si="15"/>
        <v>10</v>
      </c>
      <c r="W35" s="23">
        <f t="shared" si="16"/>
        <v>90</v>
      </c>
      <c r="X35" s="23">
        <f t="shared" si="17"/>
        <v>0</v>
      </c>
      <c r="Y35" s="23">
        <f t="shared" si="18"/>
        <v>10</v>
      </c>
      <c r="Z35" s="17">
        <f t="shared" si="19"/>
        <v>190</v>
      </c>
      <c r="AA35" s="16"/>
    </row>
    <row r="36" spans="1:27" ht="19.899999999999999" customHeight="1" x14ac:dyDescent="0.3">
      <c r="A36" s="27">
        <v>325</v>
      </c>
      <c r="B36" s="27" t="s">
        <v>260</v>
      </c>
      <c r="C36" s="27" t="s">
        <v>260</v>
      </c>
      <c r="D36" s="27" t="s">
        <v>260</v>
      </c>
      <c r="E36" s="27" t="s">
        <v>167</v>
      </c>
      <c r="F36" s="28">
        <v>26884</v>
      </c>
      <c r="G36" s="29">
        <v>2</v>
      </c>
      <c r="H36" s="14"/>
      <c r="I36" s="29">
        <v>1</v>
      </c>
      <c r="J36" s="36">
        <v>95</v>
      </c>
      <c r="K36" s="34">
        <v>728</v>
      </c>
      <c r="L36" s="15">
        <v>0</v>
      </c>
      <c r="M36" s="15">
        <v>0</v>
      </c>
      <c r="N36" s="15">
        <v>2</v>
      </c>
      <c r="O36" s="18">
        <v>0</v>
      </c>
      <c r="P36" s="15">
        <v>0</v>
      </c>
      <c r="Q36" s="30">
        <f t="shared" si="10"/>
        <v>47.084931506849315</v>
      </c>
      <c r="R36" s="23">
        <f t="shared" si="11"/>
        <v>1615</v>
      </c>
      <c r="S36" s="23">
        <f t="shared" si="12"/>
        <v>728</v>
      </c>
      <c r="T36" s="23">
        <f t="shared" si="13"/>
        <v>0</v>
      </c>
      <c r="U36" s="23">
        <f t="shared" si="14"/>
        <v>0</v>
      </c>
      <c r="V36" s="23">
        <f t="shared" si="15"/>
        <v>10</v>
      </c>
      <c r="W36" s="23">
        <f t="shared" si="16"/>
        <v>0</v>
      </c>
      <c r="X36" s="23">
        <f t="shared" si="17"/>
        <v>0</v>
      </c>
      <c r="Y36" s="23">
        <f t="shared" si="18"/>
        <v>10</v>
      </c>
      <c r="Z36" s="17">
        <f t="shared" si="19"/>
        <v>2363</v>
      </c>
      <c r="AA36" s="37">
        <v>24</v>
      </c>
    </row>
    <row r="37" spans="1:27" ht="19.899999999999999" customHeight="1" x14ac:dyDescent="0.3">
      <c r="A37" s="27">
        <v>143</v>
      </c>
      <c r="B37" s="27" t="s">
        <v>260</v>
      </c>
      <c r="C37" s="27" t="s">
        <v>260</v>
      </c>
      <c r="D37" s="27" t="s">
        <v>260</v>
      </c>
      <c r="E37" s="27" t="s">
        <v>110</v>
      </c>
      <c r="F37" s="28">
        <v>22875</v>
      </c>
      <c r="G37" s="29">
        <v>2</v>
      </c>
      <c r="H37" s="14"/>
      <c r="I37" s="29">
        <v>1</v>
      </c>
      <c r="J37" s="36">
        <v>94</v>
      </c>
      <c r="K37" s="34">
        <v>734</v>
      </c>
      <c r="L37" s="15">
        <v>0</v>
      </c>
      <c r="M37" s="15">
        <v>0</v>
      </c>
      <c r="N37" s="15">
        <v>0</v>
      </c>
      <c r="O37" s="18">
        <v>0</v>
      </c>
      <c r="P37" s="15">
        <v>0</v>
      </c>
      <c r="Q37" s="30">
        <f t="shared" si="10"/>
        <v>58.06849315068493</v>
      </c>
      <c r="R37" s="23">
        <f t="shared" si="11"/>
        <v>1598</v>
      </c>
      <c r="S37" s="23">
        <f t="shared" si="12"/>
        <v>734</v>
      </c>
      <c r="T37" s="23">
        <f t="shared" si="13"/>
        <v>0</v>
      </c>
      <c r="U37" s="23">
        <f t="shared" si="14"/>
        <v>0</v>
      </c>
      <c r="V37" s="23">
        <f t="shared" si="15"/>
        <v>0</v>
      </c>
      <c r="W37" s="23">
        <f t="shared" si="16"/>
        <v>0</v>
      </c>
      <c r="X37" s="23">
        <f t="shared" si="17"/>
        <v>0</v>
      </c>
      <c r="Y37" s="23">
        <f t="shared" si="18"/>
        <v>20</v>
      </c>
      <c r="Z37" s="17">
        <f t="shared" si="19"/>
        <v>2352</v>
      </c>
      <c r="AA37" s="37">
        <f t="shared" ref="AA37:AA58" si="21">AA36+1</f>
        <v>25</v>
      </c>
    </row>
    <row r="38" spans="1:27" ht="19.899999999999999" customHeight="1" x14ac:dyDescent="0.3">
      <c r="A38" s="27">
        <v>247</v>
      </c>
      <c r="B38" s="27" t="s">
        <v>260</v>
      </c>
      <c r="C38" s="27" t="s">
        <v>260</v>
      </c>
      <c r="D38" s="27" t="s">
        <v>260</v>
      </c>
      <c r="E38" s="27" t="s">
        <v>133</v>
      </c>
      <c r="F38" s="28">
        <v>23479</v>
      </c>
      <c r="G38" s="29">
        <v>2</v>
      </c>
      <c r="H38" s="14"/>
      <c r="I38" s="29">
        <v>1</v>
      </c>
      <c r="J38" s="34">
        <v>91</v>
      </c>
      <c r="K38" s="34">
        <v>662</v>
      </c>
      <c r="L38" s="15">
        <v>0</v>
      </c>
      <c r="M38" s="15">
        <v>3</v>
      </c>
      <c r="N38" s="15">
        <v>0</v>
      </c>
      <c r="O38" s="18">
        <v>3</v>
      </c>
      <c r="P38" s="15">
        <v>0</v>
      </c>
      <c r="Q38" s="30">
        <f t="shared" si="10"/>
        <v>56.413698630136984</v>
      </c>
      <c r="R38" s="23">
        <f t="shared" si="11"/>
        <v>1547</v>
      </c>
      <c r="S38" s="23">
        <f t="shared" si="12"/>
        <v>662</v>
      </c>
      <c r="T38" s="23">
        <f t="shared" si="13"/>
        <v>0</v>
      </c>
      <c r="U38" s="23">
        <f t="shared" si="14"/>
        <v>15</v>
      </c>
      <c r="V38" s="23">
        <f t="shared" si="15"/>
        <v>0</v>
      </c>
      <c r="W38" s="23">
        <f t="shared" si="16"/>
        <v>30</v>
      </c>
      <c r="X38" s="23">
        <f t="shared" si="17"/>
        <v>0</v>
      </c>
      <c r="Y38" s="23">
        <f t="shared" si="18"/>
        <v>20</v>
      </c>
      <c r="Z38" s="17">
        <f t="shared" si="19"/>
        <v>2274</v>
      </c>
      <c r="AA38" s="37">
        <f t="shared" si="21"/>
        <v>26</v>
      </c>
    </row>
    <row r="39" spans="1:27" ht="19.899999999999999" customHeight="1" x14ac:dyDescent="0.3">
      <c r="A39" s="27">
        <v>168</v>
      </c>
      <c r="B39" s="27" t="s">
        <v>260</v>
      </c>
      <c r="C39" s="27" t="s">
        <v>260</v>
      </c>
      <c r="D39" s="27" t="s">
        <v>260</v>
      </c>
      <c r="E39" s="27" t="s">
        <v>117</v>
      </c>
      <c r="F39" s="28">
        <v>22543</v>
      </c>
      <c r="G39" s="29">
        <v>2</v>
      </c>
      <c r="H39" s="14"/>
      <c r="I39" s="29">
        <v>1</v>
      </c>
      <c r="J39" s="34">
        <v>86</v>
      </c>
      <c r="K39" s="34">
        <v>714</v>
      </c>
      <c r="L39" s="15">
        <v>4</v>
      </c>
      <c r="M39" s="15">
        <v>0</v>
      </c>
      <c r="N39" s="15">
        <v>0</v>
      </c>
      <c r="O39" s="18">
        <v>0</v>
      </c>
      <c r="P39" s="15">
        <v>85</v>
      </c>
      <c r="Q39" s="30">
        <f t="shared" si="10"/>
        <v>58.978082191780821</v>
      </c>
      <c r="R39" s="23">
        <f t="shared" si="11"/>
        <v>1462</v>
      </c>
      <c r="S39" s="23">
        <f t="shared" si="12"/>
        <v>714</v>
      </c>
      <c r="T39" s="23">
        <f t="shared" si="13"/>
        <v>30</v>
      </c>
      <c r="U39" s="23">
        <f t="shared" si="14"/>
        <v>0</v>
      </c>
      <c r="V39" s="23">
        <f t="shared" si="15"/>
        <v>0</v>
      </c>
      <c r="W39" s="23">
        <f t="shared" si="16"/>
        <v>0</v>
      </c>
      <c r="X39" s="23">
        <f t="shared" si="17"/>
        <v>17</v>
      </c>
      <c r="Y39" s="23">
        <f t="shared" si="18"/>
        <v>20</v>
      </c>
      <c r="Z39" s="17">
        <f t="shared" si="19"/>
        <v>2243</v>
      </c>
      <c r="AA39" s="37">
        <f t="shared" si="21"/>
        <v>27</v>
      </c>
    </row>
    <row r="40" spans="1:27" ht="19.899999999999999" customHeight="1" x14ac:dyDescent="0.3">
      <c r="A40" s="27">
        <v>56</v>
      </c>
      <c r="B40" s="27" t="s">
        <v>260</v>
      </c>
      <c r="C40" s="27" t="s">
        <v>260</v>
      </c>
      <c r="D40" s="27" t="s">
        <v>260</v>
      </c>
      <c r="E40" s="27" t="s">
        <v>82</v>
      </c>
      <c r="F40" s="28">
        <v>22784</v>
      </c>
      <c r="G40" s="29">
        <v>1</v>
      </c>
      <c r="H40" s="10"/>
      <c r="I40" s="29">
        <v>2</v>
      </c>
      <c r="J40" s="36">
        <v>74</v>
      </c>
      <c r="K40" s="34">
        <v>840</v>
      </c>
      <c r="L40" s="15">
        <v>0</v>
      </c>
      <c r="M40" s="15">
        <v>0</v>
      </c>
      <c r="N40" s="15">
        <v>0</v>
      </c>
      <c r="O40" s="18">
        <v>0</v>
      </c>
      <c r="P40" s="18">
        <v>67</v>
      </c>
      <c r="Q40" s="30">
        <f t="shared" si="10"/>
        <v>58.317808219178083</v>
      </c>
      <c r="R40" s="23">
        <f t="shared" si="11"/>
        <v>1258</v>
      </c>
      <c r="S40" s="23">
        <f t="shared" si="12"/>
        <v>840</v>
      </c>
      <c r="T40" s="23">
        <f t="shared" si="13"/>
        <v>0</v>
      </c>
      <c r="U40" s="23">
        <f t="shared" si="14"/>
        <v>0</v>
      </c>
      <c r="V40" s="23">
        <f t="shared" si="15"/>
        <v>0</v>
      </c>
      <c r="W40" s="23">
        <f t="shared" si="16"/>
        <v>0</v>
      </c>
      <c r="X40" s="23">
        <f t="shared" si="17"/>
        <v>15</v>
      </c>
      <c r="Y40" s="23">
        <f t="shared" si="18"/>
        <v>20</v>
      </c>
      <c r="Z40" s="17">
        <f t="shared" si="19"/>
        <v>2133</v>
      </c>
      <c r="AA40" s="37">
        <f t="shared" si="21"/>
        <v>28</v>
      </c>
    </row>
    <row r="41" spans="1:27" ht="19.899999999999999" customHeight="1" x14ac:dyDescent="0.3">
      <c r="A41" s="27">
        <v>39</v>
      </c>
      <c r="B41" s="27" t="s">
        <v>260</v>
      </c>
      <c r="C41" s="27" t="s">
        <v>260</v>
      </c>
      <c r="D41" s="27" t="s">
        <v>260</v>
      </c>
      <c r="E41" s="27" t="s">
        <v>78</v>
      </c>
      <c r="F41" s="28">
        <v>28143</v>
      </c>
      <c r="G41" s="29">
        <v>2</v>
      </c>
      <c r="H41" s="10"/>
      <c r="I41" s="29">
        <v>1</v>
      </c>
      <c r="J41" s="34">
        <v>72</v>
      </c>
      <c r="K41" s="34">
        <v>790</v>
      </c>
      <c r="L41" s="15">
        <v>6</v>
      </c>
      <c r="M41" s="15">
        <v>0</v>
      </c>
      <c r="N41" s="15">
        <v>1</v>
      </c>
      <c r="O41" s="18">
        <v>0</v>
      </c>
      <c r="P41" s="18">
        <v>67</v>
      </c>
      <c r="Q41" s="30">
        <f t="shared" si="10"/>
        <v>43.635616438356166</v>
      </c>
      <c r="R41" s="23">
        <f t="shared" si="11"/>
        <v>1224</v>
      </c>
      <c r="S41" s="23">
        <f t="shared" si="12"/>
        <v>790</v>
      </c>
      <c r="T41" s="23">
        <f t="shared" si="13"/>
        <v>50</v>
      </c>
      <c r="U41" s="23">
        <f t="shared" si="14"/>
        <v>0</v>
      </c>
      <c r="V41" s="23">
        <f t="shared" si="15"/>
        <v>5</v>
      </c>
      <c r="W41" s="23">
        <f t="shared" si="16"/>
        <v>0</v>
      </c>
      <c r="X41" s="23">
        <f t="shared" si="17"/>
        <v>15</v>
      </c>
      <c r="Y41" s="23">
        <f t="shared" si="18"/>
        <v>10</v>
      </c>
      <c r="Z41" s="17">
        <f t="shared" si="19"/>
        <v>2094</v>
      </c>
      <c r="AA41" s="37">
        <f t="shared" si="21"/>
        <v>29</v>
      </c>
    </row>
    <row r="42" spans="1:27" ht="19.899999999999999" customHeight="1" x14ac:dyDescent="0.3">
      <c r="A42" s="27">
        <v>193</v>
      </c>
      <c r="B42" s="27" t="s">
        <v>260</v>
      </c>
      <c r="C42" s="27" t="s">
        <v>260</v>
      </c>
      <c r="D42" s="27" t="s">
        <v>260</v>
      </c>
      <c r="E42" s="27" t="s">
        <v>123</v>
      </c>
      <c r="F42" s="28">
        <v>24590</v>
      </c>
      <c r="G42" s="29">
        <v>2</v>
      </c>
      <c r="H42" s="14"/>
      <c r="I42" s="29">
        <v>1</v>
      </c>
      <c r="J42" s="34">
        <v>74</v>
      </c>
      <c r="K42" s="34">
        <v>782</v>
      </c>
      <c r="L42" s="15">
        <v>4</v>
      </c>
      <c r="M42" s="15">
        <v>0</v>
      </c>
      <c r="N42" s="15">
        <v>0</v>
      </c>
      <c r="O42" s="18">
        <v>0</v>
      </c>
      <c r="P42" s="15">
        <v>0</v>
      </c>
      <c r="Q42" s="30">
        <f t="shared" si="10"/>
        <v>53.369863013698627</v>
      </c>
      <c r="R42" s="23">
        <f t="shared" si="11"/>
        <v>1258</v>
      </c>
      <c r="S42" s="23">
        <f t="shared" si="12"/>
        <v>782</v>
      </c>
      <c r="T42" s="23">
        <f t="shared" si="13"/>
        <v>30</v>
      </c>
      <c r="U42" s="23">
        <f t="shared" si="14"/>
        <v>0</v>
      </c>
      <c r="V42" s="23">
        <f t="shared" si="15"/>
        <v>0</v>
      </c>
      <c r="W42" s="23">
        <f t="shared" si="16"/>
        <v>0</v>
      </c>
      <c r="X42" s="23">
        <f t="shared" si="17"/>
        <v>0</v>
      </c>
      <c r="Y42" s="23">
        <f t="shared" si="18"/>
        <v>20</v>
      </c>
      <c r="Z42" s="17">
        <f t="shared" si="19"/>
        <v>2090</v>
      </c>
      <c r="AA42" s="37">
        <f t="shared" si="21"/>
        <v>30</v>
      </c>
    </row>
    <row r="43" spans="1:27" ht="19.899999999999999" customHeight="1" x14ac:dyDescent="0.3">
      <c r="A43" s="27">
        <v>197</v>
      </c>
      <c r="B43" s="27" t="s">
        <v>260</v>
      </c>
      <c r="C43" s="27" t="s">
        <v>260</v>
      </c>
      <c r="D43" s="27" t="s">
        <v>260</v>
      </c>
      <c r="E43" s="27" t="s">
        <v>124</v>
      </c>
      <c r="F43" s="28">
        <v>27075</v>
      </c>
      <c r="G43" s="29">
        <v>2</v>
      </c>
      <c r="H43" s="14"/>
      <c r="I43" s="29">
        <v>1</v>
      </c>
      <c r="J43" s="34">
        <v>64</v>
      </c>
      <c r="K43" s="34">
        <v>879</v>
      </c>
      <c r="L43" s="15">
        <v>0</v>
      </c>
      <c r="M43" s="15">
        <v>0</v>
      </c>
      <c r="N43" s="15">
        <v>1</v>
      </c>
      <c r="O43" s="18">
        <v>0</v>
      </c>
      <c r="P43" s="15">
        <v>0</v>
      </c>
      <c r="Q43" s="30">
        <f t="shared" ref="Q43:Q74" si="22">(DATE(2020,8,27)-F43)/365</f>
        <v>46.561643835616437</v>
      </c>
      <c r="R43" s="23">
        <f t="shared" ref="R43:R74" si="23">J43*17</f>
        <v>1088</v>
      </c>
      <c r="S43" s="23">
        <f t="shared" ref="S43:S74" si="24">K43</f>
        <v>879</v>
      </c>
      <c r="T43" s="23">
        <f t="shared" ref="T43:T74" si="25">IF(L43=0,0,IF(L43=3,20,IF(L43=4,30,IF(L43=5,40,IF(L43=6,50,IF(L43=7,60,IF(L43=8,70,IF(L43=9,80,IF(L43=10,90)))))))))</f>
        <v>0</v>
      </c>
      <c r="U43" s="23">
        <f t="shared" ref="U43:U74" si="26">IF(M43=3,15,IF(M43=0,0))</f>
        <v>0</v>
      </c>
      <c r="V43" s="23">
        <f t="shared" ref="V43:V74" si="27">IF(N43=0,0,IF(N43=1,5,IF(N43=2,10,IF(N43&gt;=3,(N43-1)*10))))</f>
        <v>5</v>
      </c>
      <c r="W43" s="23">
        <f t="shared" ref="W43:W74" si="28">O43*10</f>
        <v>0</v>
      </c>
      <c r="X43" s="23">
        <f t="shared" ref="X43:X74" si="29">IF(P43&lt;50,0,IF(P43&lt;=59,10,IF(P43&lt;=66,12,IF(P43&lt;=69,15,IF(P43&gt;=70,17)))))</f>
        <v>0</v>
      </c>
      <c r="Y43" s="23">
        <f t="shared" ref="Y43:Y74" si="30">IF(Q43=0,0,IF(Q43&lt;=50,10,20))</f>
        <v>10</v>
      </c>
      <c r="Z43" s="17">
        <f t="shared" ref="Z43:Z74" si="31">R43+T43+U43+V43+W43+X43+Y43+S43</f>
        <v>1982</v>
      </c>
      <c r="AA43" s="37">
        <f t="shared" si="21"/>
        <v>31</v>
      </c>
    </row>
    <row r="44" spans="1:27" ht="19.899999999999999" customHeight="1" x14ac:dyDescent="0.3">
      <c r="A44" s="27">
        <v>469</v>
      </c>
      <c r="B44" s="27" t="s">
        <v>260</v>
      </c>
      <c r="C44" s="27" t="s">
        <v>260</v>
      </c>
      <c r="D44" s="27" t="s">
        <v>260</v>
      </c>
      <c r="E44" s="27" t="s">
        <v>219</v>
      </c>
      <c r="F44" s="28">
        <v>27450</v>
      </c>
      <c r="G44" s="29">
        <v>2</v>
      </c>
      <c r="H44" s="14"/>
      <c r="I44" s="29">
        <v>1</v>
      </c>
      <c r="J44" s="34">
        <v>74</v>
      </c>
      <c r="K44" s="34">
        <v>704</v>
      </c>
      <c r="L44" s="15">
        <v>0</v>
      </c>
      <c r="M44" s="15">
        <v>0</v>
      </c>
      <c r="N44" s="15">
        <v>0</v>
      </c>
      <c r="O44" s="18">
        <v>1</v>
      </c>
      <c r="P44" s="15">
        <v>0</v>
      </c>
      <c r="Q44" s="30">
        <f t="shared" si="22"/>
        <v>45.534246575342465</v>
      </c>
      <c r="R44" s="23">
        <f t="shared" si="23"/>
        <v>1258</v>
      </c>
      <c r="S44" s="23">
        <f t="shared" si="24"/>
        <v>704</v>
      </c>
      <c r="T44" s="23">
        <f t="shared" si="25"/>
        <v>0</v>
      </c>
      <c r="U44" s="23">
        <f t="shared" si="26"/>
        <v>0</v>
      </c>
      <c r="V44" s="23">
        <f t="shared" si="27"/>
        <v>0</v>
      </c>
      <c r="W44" s="23">
        <f t="shared" si="28"/>
        <v>10</v>
      </c>
      <c r="X44" s="23">
        <f t="shared" si="29"/>
        <v>0</v>
      </c>
      <c r="Y44" s="23">
        <f t="shared" si="30"/>
        <v>10</v>
      </c>
      <c r="Z44" s="17">
        <f t="shared" si="31"/>
        <v>1982</v>
      </c>
      <c r="AA44" s="37">
        <f t="shared" si="21"/>
        <v>32</v>
      </c>
    </row>
    <row r="45" spans="1:27" ht="19.899999999999999" customHeight="1" x14ac:dyDescent="0.3">
      <c r="A45" s="27">
        <v>500</v>
      </c>
      <c r="B45" s="27" t="s">
        <v>260</v>
      </c>
      <c r="C45" s="27" t="s">
        <v>260</v>
      </c>
      <c r="D45" s="27" t="s">
        <v>260</v>
      </c>
      <c r="E45" s="27" t="s">
        <v>230</v>
      </c>
      <c r="F45" s="28">
        <v>23535</v>
      </c>
      <c r="G45" s="29">
        <v>2</v>
      </c>
      <c r="H45" s="14"/>
      <c r="I45" s="29">
        <v>1</v>
      </c>
      <c r="J45" s="34">
        <v>74</v>
      </c>
      <c r="K45" s="34">
        <v>624</v>
      </c>
      <c r="L45" s="15">
        <v>0</v>
      </c>
      <c r="M45" s="15">
        <v>0</v>
      </c>
      <c r="N45" s="15">
        <v>0</v>
      </c>
      <c r="O45" s="18">
        <v>0</v>
      </c>
      <c r="P45" s="15">
        <v>0</v>
      </c>
      <c r="Q45" s="30">
        <f t="shared" si="22"/>
        <v>56.260273972602739</v>
      </c>
      <c r="R45" s="23">
        <f t="shared" si="23"/>
        <v>1258</v>
      </c>
      <c r="S45" s="23">
        <f t="shared" si="24"/>
        <v>624</v>
      </c>
      <c r="T45" s="23">
        <f t="shared" si="25"/>
        <v>0</v>
      </c>
      <c r="U45" s="23">
        <f t="shared" si="26"/>
        <v>0</v>
      </c>
      <c r="V45" s="23">
        <f t="shared" si="27"/>
        <v>0</v>
      </c>
      <c r="W45" s="23">
        <f t="shared" si="28"/>
        <v>0</v>
      </c>
      <c r="X45" s="23">
        <f t="shared" si="29"/>
        <v>0</v>
      </c>
      <c r="Y45" s="23">
        <f t="shared" si="30"/>
        <v>20</v>
      </c>
      <c r="Z45" s="17">
        <f t="shared" si="31"/>
        <v>1902</v>
      </c>
      <c r="AA45" s="37">
        <f t="shared" si="21"/>
        <v>33</v>
      </c>
    </row>
    <row r="46" spans="1:27" ht="19.899999999999999" customHeight="1" x14ac:dyDescent="0.3">
      <c r="A46" s="27">
        <v>321</v>
      </c>
      <c r="B46" s="27" t="s">
        <v>260</v>
      </c>
      <c r="C46" s="27" t="s">
        <v>260</v>
      </c>
      <c r="D46" s="27" t="s">
        <v>260</v>
      </c>
      <c r="E46" s="27" t="s">
        <v>163</v>
      </c>
      <c r="F46" s="28">
        <v>26200</v>
      </c>
      <c r="G46" s="29">
        <v>2</v>
      </c>
      <c r="H46" s="14"/>
      <c r="I46" s="29">
        <v>1</v>
      </c>
      <c r="J46" s="34">
        <v>75</v>
      </c>
      <c r="K46" s="34">
        <v>612</v>
      </c>
      <c r="L46" s="15">
        <v>0</v>
      </c>
      <c r="M46" s="15">
        <v>0</v>
      </c>
      <c r="N46" s="15">
        <v>0</v>
      </c>
      <c r="O46" s="18">
        <v>0</v>
      </c>
      <c r="P46" s="15">
        <v>0</v>
      </c>
      <c r="Q46" s="30">
        <f t="shared" si="22"/>
        <v>48.958904109589042</v>
      </c>
      <c r="R46" s="23">
        <f t="shared" si="23"/>
        <v>1275</v>
      </c>
      <c r="S46" s="23">
        <f t="shared" si="24"/>
        <v>612</v>
      </c>
      <c r="T46" s="23">
        <f t="shared" si="25"/>
        <v>0</v>
      </c>
      <c r="U46" s="23">
        <f t="shared" si="26"/>
        <v>0</v>
      </c>
      <c r="V46" s="23">
        <f t="shared" si="27"/>
        <v>0</v>
      </c>
      <c r="W46" s="23">
        <f t="shared" si="28"/>
        <v>0</v>
      </c>
      <c r="X46" s="23">
        <f t="shared" si="29"/>
        <v>0</v>
      </c>
      <c r="Y46" s="23">
        <f t="shared" si="30"/>
        <v>10</v>
      </c>
      <c r="Z46" s="17">
        <f t="shared" si="31"/>
        <v>1897</v>
      </c>
      <c r="AA46" s="37">
        <f t="shared" si="21"/>
        <v>34</v>
      </c>
    </row>
    <row r="47" spans="1:27" ht="19.899999999999999" customHeight="1" x14ac:dyDescent="0.3">
      <c r="A47" s="27">
        <v>251</v>
      </c>
      <c r="B47" s="27" t="s">
        <v>260</v>
      </c>
      <c r="C47" s="27" t="s">
        <v>260</v>
      </c>
      <c r="D47" s="27" t="s">
        <v>260</v>
      </c>
      <c r="E47" s="27" t="s">
        <v>135</v>
      </c>
      <c r="F47" s="28">
        <v>22358</v>
      </c>
      <c r="G47" s="29">
        <v>2</v>
      </c>
      <c r="H47" s="14"/>
      <c r="I47" s="29">
        <v>1</v>
      </c>
      <c r="J47" s="36">
        <v>71</v>
      </c>
      <c r="K47" s="34">
        <v>592</v>
      </c>
      <c r="L47" s="15">
        <v>0</v>
      </c>
      <c r="M47" s="15">
        <v>0</v>
      </c>
      <c r="N47" s="15">
        <v>0</v>
      </c>
      <c r="O47" s="18">
        <v>0</v>
      </c>
      <c r="P47" s="15">
        <v>0</v>
      </c>
      <c r="Q47" s="30">
        <f t="shared" si="22"/>
        <v>59.484931506849314</v>
      </c>
      <c r="R47" s="23">
        <f t="shared" si="23"/>
        <v>1207</v>
      </c>
      <c r="S47" s="23">
        <f t="shared" si="24"/>
        <v>592</v>
      </c>
      <c r="T47" s="23">
        <f t="shared" si="25"/>
        <v>0</v>
      </c>
      <c r="U47" s="23">
        <f t="shared" si="26"/>
        <v>0</v>
      </c>
      <c r="V47" s="23">
        <f t="shared" si="27"/>
        <v>0</v>
      </c>
      <c r="W47" s="23">
        <f t="shared" si="28"/>
        <v>0</v>
      </c>
      <c r="X47" s="23">
        <f t="shared" si="29"/>
        <v>0</v>
      </c>
      <c r="Y47" s="23">
        <f t="shared" si="30"/>
        <v>20</v>
      </c>
      <c r="Z47" s="17">
        <f t="shared" si="31"/>
        <v>1819</v>
      </c>
      <c r="AA47" s="37">
        <f t="shared" si="21"/>
        <v>35</v>
      </c>
    </row>
    <row r="48" spans="1:27" ht="19.899999999999999" customHeight="1" x14ac:dyDescent="0.3">
      <c r="A48" s="27">
        <v>5</v>
      </c>
      <c r="B48" s="27" t="s">
        <v>260</v>
      </c>
      <c r="C48" s="27" t="s">
        <v>260</v>
      </c>
      <c r="D48" s="27" t="s">
        <v>260</v>
      </c>
      <c r="E48" s="27" t="s">
        <v>48</v>
      </c>
      <c r="F48" s="28">
        <v>29701</v>
      </c>
      <c r="G48" s="29">
        <v>1</v>
      </c>
      <c r="H48" s="10"/>
      <c r="I48" s="29"/>
      <c r="J48" s="34">
        <v>62</v>
      </c>
      <c r="K48" s="34">
        <v>730</v>
      </c>
      <c r="L48" s="15">
        <v>0</v>
      </c>
      <c r="M48" s="15">
        <v>0</v>
      </c>
      <c r="N48" s="15">
        <v>3</v>
      </c>
      <c r="O48" s="18">
        <v>0</v>
      </c>
      <c r="P48" s="18">
        <v>0</v>
      </c>
      <c r="Q48" s="30">
        <f t="shared" si="22"/>
        <v>39.367123287671234</v>
      </c>
      <c r="R48" s="23">
        <f t="shared" si="23"/>
        <v>1054</v>
      </c>
      <c r="S48" s="23">
        <f t="shared" si="24"/>
        <v>730</v>
      </c>
      <c r="T48" s="23">
        <f t="shared" si="25"/>
        <v>0</v>
      </c>
      <c r="U48" s="23">
        <f t="shared" si="26"/>
        <v>0</v>
      </c>
      <c r="V48" s="23">
        <f t="shared" si="27"/>
        <v>20</v>
      </c>
      <c r="W48" s="23">
        <f t="shared" si="28"/>
        <v>0</v>
      </c>
      <c r="X48" s="23">
        <f t="shared" si="29"/>
        <v>0</v>
      </c>
      <c r="Y48" s="23">
        <f t="shared" si="30"/>
        <v>10</v>
      </c>
      <c r="Z48" s="17">
        <f t="shared" si="31"/>
        <v>1814</v>
      </c>
      <c r="AA48" s="37">
        <f t="shared" si="21"/>
        <v>36</v>
      </c>
    </row>
    <row r="49" spans="1:27" ht="19.899999999999999" customHeight="1" x14ac:dyDescent="0.3">
      <c r="A49" s="27">
        <v>248</v>
      </c>
      <c r="B49" s="27" t="s">
        <v>260</v>
      </c>
      <c r="C49" s="27" t="s">
        <v>260</v>
      </c>
      <c r="D49" s="27" t="s">
        <v>260</v>
      </c>
      <c r="E49" s="27" t="s">
        <v>134</v>
      </c>
      <c r="F49" s="28">
        <v>26306</v>
      </c>
      <c r="G49" s="29">
        <v>2</v>
      </c>
      <c r="H49" s="14"/>
      <c r="I49" s="29">
        <v>1</v>
      </c>
      <c r="J49" s="34">
        <v>64</v>
      </c>
      <c r="K49" s="34">
        <v>670</v>
      </c>
      <c r="L49" s="15">
        <v>0</v>
      </c>
      <c r="M49" s="15">
        <v>0</v>
      </c>
      <c r="N49" s="15">
        <v>0</v>
      </c>
      <c r="O49" s="18">
        <v>2</v>
      </c>
      <c r="P49" s="15">
        <v>0</v>
      </c>
      <c r="Q49" s="30">
        <f t="shared" si="22"/>
        <v>48.668493150684931</v>
      </c>
      <c r="R49" s="23">
        <f t="shared" si="23"/>
        <v>1088</v>
      </c>
      <c r="S49" s="23">
        <f t="shared" si="24"/>
        <v>670</v>
      </c>
      <c r="T49" s="23">
        <f t="shared" si="25"/>
        <v>0</v>
      </c>
      <c r="U49" s="23">
        <f t="shared" si="26"/>
        <v>0</v>
      </c>
      <c r="V49" s="23">
        <f t="shared" si="27"/>
        <v>0</v>
      </c>
      <c r="W49" s="23">
        <f t="shared" si="28"/>
        <v>20</v>
      </c>
      <c r="X49" s="23">
        <f t="shared" si="29"/>
        <v>0</v>
      </c>
      <c r="Y49" s="23">
        <f t="shared" si="30"/>
        <v>10</v>
      </c>
      <c r="Z49" s="17">
        <f t="shared" si="31"/>
        <v>1788</v>
      </c>
      <c r="AA49" s="37">
        <f t="shared" si="21"/>
        <v>37</v>
      </c>
    </row>
    <row r="50" spans="1:27" ht="19.899999999999999" customHeight="1" x14ac:dyDescent="0.3">
      <c r="A50" s="27">
        <v>355</v>
      </c>
      <c r="B50" s="27" t="s">
        <v>260</v>
      </c>
      <c r="C50" s="27" t="s">
        <v>260</v>
      </c>
      <c r="D50" s="27" t="s">
        <v>260</v>
      </c>
      <c r="E50" s="27" t="s">
        <v>183</v>
      </c>
      <c r="F50" s="28">
        <v>22703</v>
      </c>
      <c r="G50" s="29">
        <v>2</v>
      </c>
      <c r="H50" s="14"/>
      <c r="I50" s="29">
        <v>1</v>
      </c>
      <c r="J50" s="36">
        <v>57</v>
      </c>
      <c r="K50" s="34">
        <v>708</v>
      </c>
      <c r="L50" s="15">
        <v>0</v>
      </c>
      <c r="M50" s="15">
        <v>0</v>
      </c>
      <c r="N50" s="15">
        <v>0</v>
      </c>
      <c r="O50" s="18">
        <v>2</v>
      </c>
      <c r="P50" s="15">
        <v>0</v>
      </c>
      <c r="Q50" s="30">
        <f t="shared" si="22"/>
        <v>58.539726027397258</v>
      </c>
      <c r="R50" s="23">
        <f t="shared" si="23"/>
        <v>969</v>
      </c>
      <c r="S50" s="23">
        <f t="shared" si="24"/>
        <v>708</v>
      </c>
      <c r="T50" s="23">
        <f t="shared" si="25"/>
        <v>0</v>
      </c>
      <c r="U50" s="23">
        <f t="shared" si="26"/>
        <v>0</v>
      </c>
      <c r="V50" s="23">
        <f t="shared" si="27"/>
        <v>0</v>
      </c>
      <c r="W50" s="23">
        <f t="shared" si="28"/>
        <v>20</v>
      </c>
      <c r="X50" s="23">
        <f t="shared" si="29"/>
        <v>0</v>
      </c>
      <c r="Y50" s="23">
        <f t="shared" si="30"/>
        <v>20</v>
      </c>
      <c r="Z50" s="17">
        <f t="shared" si="31"/>
        <v>1717</v>
      </c>
      <c r="AA50" s="37">
        <f t="shared" si="21"/>
        <v>38</v>
      </c>
    </row>
    <row r="51" spans="1:27" ht="19.899999999999999" customHeight="1" x14ac:dyDescent="0.3">
      <c r="A51" s="27">
        <v>121</v>
      </c>
      <c r="B51" s="27" t="s">
        <v>260</v>
      </c>
      <c r="C51" s="27" t="s">
        <v>260</v>
      </c>
      <c r="D51" s="27" t="s">
        <v>260</v>
      </c>
      <c r="E51" s="27" t="s">
        <v>103</v>
      </c>
      <c r="F51" s="28">
        <v>24622</v>
      </c>
      <c r="G51" s="29">
        <v>2</v>
      </c>
      <c r="H51" s="14"/>
      <c r="I51" s="29">
        <v>1</v>
      </c>
      <c r="J51" s="34">
        <v>60</v>
      </c>
      <c r="K51" s="34">
        <v>673</v>
      </c>
      <c r="L51" s="15">
        <v>0</v>
      </c>
      <c r="M51" s="15">
        <v>0</v>
      </c>
      <c r="N51" s="15">
        <v>0</v>
      </c>
      <c r="O51" s="18">
        <v>0</v>
      </c>
      <c r="P51" s="15">
        <v>0</v>
      </c>
      <c r="Q51" s="30">
        <f t="shared" si="22"/>
        <v>53.282191780821918</v>
      </c>
      <c r="R51" s="23">
        <f t="shared" si="23"/>
        <v>1020</v>
      </c>
      <c r="S51" s="23">
        <f t="shared" si="24"/>
        <v>673</v>
      </c>
      <c r="T51" s="23">
        <f t="shared" si="25"/>
        <v>0</v>
      </c>
      <c r="U51" s="23">
        <f t="shared" si="26"/>
        <v>0</v>
      </c>
      <c r="V51" s="23">
        <f t="shared" si="27"/>
        <v>0</v>
      </c>
      <c r="W51" s="23">
        <f t="shared" si="28"/>
        <v>0</v>
      </c>
      <c r="X51" s="23">
        <f t="shared" si="29"/>
        <v>0</v>
      </c>
      <c r="Y51" s="23">
        <f t="shared" si="30"/>
        <v>20</v>
      </c>
      <c r="Z51" s="17">
        <f t="shared" si="31"/>
        <v>1713</v>
      </c>
      <c r="AA51" s="37">
        <f t="shared" si="21"/>
        <v>39</v>
      </c>
    </row>
    <row r="52" spans="1:27" ht="19.899999999999999" customHeight="1" x14ac:dyDescent="0.3">
      <c r="A52" s="27">
        <v>217</v>
      </c>
      <c r="B52" s="27" t="s">
        <v>260</v>
      </c>
      <c r="C52" s="27" t="s">
        <v>260</v>
      </c>
      <c r="D52" s="27" t="s">
        <v>260</v>
      </c>
      <c r="E52" s="27" t="s">
        <v>128</v>
      </c>
      <c r="F52" s="28"/>
      <c r="G52" s="29">
        <v>2</v>
      </c>
      <c r="H52" s="14"/>
      <c r="I52" s="29">
        <v>1</v>
      </c>
      <c r="J52" s="36">
        <v>74</v>
      </c>
      <c r="K52" s="34">
        <v>408</v>
      </c>
      <c r="L52" s="15">
        <v>0</v>
      </c>
      <c r="M52" s="15">
        <v>0</v>
      </c>
      <c r="N52" s="15">
        <v>3</v>
      </c>
      <c r="O52" s="18">
        <v>0</v>
      </c>
      <c r="P52" s="15">
        <v>0</v>
      </c>
      <c r="Q52" s="30">
        <f t="shared" si="22"/>
        <v>120.73972602739725</v>
      </c>
      <c r="R52" s="23">
        <f t="shared" si="23"/>
        <v>1258</v>
      </c>
      <c r="S52" s="23">
        <f t="shared" si="24"/>
        <v>408</v>
      </c>
      <c r="T52" s="23">
        <f t="shared" si="25"/>
        <v>0</v>
      </c>
      <c r="U52" s="23">
        <f t="shared" si="26"/>
        <v>0</v>
      </c>
      <c r="V52" s="23">
        <f t="shared" si="27"/>
        <v>20</v>
      </c>
      <c r="W52" s="23">
        <f t="shared" si="28"/>
        <v>0</v>
      </c>
      <c r="X52" s="23">
        <f t="shared" si="29"/>
        <v>0</v>
      </c>
      <c r="Y52" s="23">
        <f t="shared" si="30"/>
        <v>20</v>
      </c>
      <c r="Z52" s="17">
        <f t="shared" si="31"/>
        <v>1706</v>
      </c>
      <c r="AA52" s="37">
        <f t="shared" si="21"/>
        <v>40</v>
      </c>
    </row>
    <row r="53" spans="1:27" ht="19.899999999999999" customHeight="1" x14ac:dyDescent="0.3">
      <c r="A53" s="27">
        <v>314</v>
      </c>
      <c r="B53" s="27" t="s">
        <v>260</v>
      </c>
      <c r="C53" s="27" t="s">
        <v>260</v>
      </c>
      <c r="D53" s="27" t="s">
        <v>260</v>
      </c>
      <c r="E53" s="27" t="s">
        <v>157</v>
      </c>
      <c r="F53" s="28">
        <v>21305</v>
      </c>
      <c r="G53" s="29">
        <v>2</v>
      </c>
      <c r="H53" s="14"/>
      <c r="I53" s="29">
        <v>1</v>
      </c>
      <c r="J53" s="34">
        <v>59</v>
      </c>
      <c r="K53" s="34">
        <v>590</v>
      </c>
      <c r="L53" s="15">
        <v>0</v>
      </c>
      <c r="M53" s="15">
        <v>0</v>
      </c>
      <c r="N53" s="15">
        <v>0</v>
      </c>
      <c r="O53" s="18">
        <v>0</v>
      </c>
      <c r="P53" s="15">
        <v>0</v>
      </c>
      <c r="Q53" s="30">
        <f t="shared" si="22"/>
        <v>62.369863013698627</v>
      </c>
      <c r="R53" s="23">
        <f t="shared" si="23"/>
        <v>1003</v>
      </c>
      <c r="S53" s="23">
        <f t="shared" si="24"/>
        <v>590</v>
      </c>
      <c r="T53" s="23">
        <f t="shared" si="25"/>
        <v>0</v>
      </c>
      <c r="U53" s="23">
        <f t="shared" si="26"/>
        <v>0</v>
      </c>
      <c r="V53" s="23">
        <f t="shared" si="27"/>
        <v>0</v>
      </c>
      <c r="W53" s="23">
        <f t="shared" si="28"/>
        <v>0</v>
      </c>
      <c r="X53" s="23">
        <f t="shared" si="29"/>
        <v>0</v>
      </c>
      <c r="Y53" s="23">
        <f t="shared" si="30"/>
        <v>20</v>
      </c>
      <c r="Z53" s="17">
        <f t="shared" si="31"/>
        <v>1613</v>
      </c>
      <c r="AA53" s="37">
        <f t="shared" si="21"/>
        <v>41</v>
      </c>
    </row>
    <row r="54" spans="1:27" ht="19.899999999999999" customHeight="1" x14ac:dyDescent="0.3">
      <c r="A54" s="27">
        <v>161</v>
      </c>
      <c r="B54" s="27" t="s">
        <v>260</v>
      </c>
      <c r="C54" s="27" t="s">
        <v>260</v>
      </c>
      <c r="D54" s="27" t="s">
        <v>260</v>
      </c>
      <c r="E54" s="27" t="s">
        <v>116</v>
      </c>
      <c r="F54" s="28">
        <v>24767</v>
      </c>
      <c r="G54" s="29">
        <v>1</v>
      </c>
      <c r="H54" s="14"/>
      <c r="I54" s="29">
        <v>2</v>
      </c>
      <c r="J54" s="34">
        <v>63</v>
      </c>
      <c r="K54" s="34">
        <v>468</v>
      </c>
      <c r="L54" s="15">
        <v>0</v>
      </c>
      <c r="M54" s="15">
        <v>0</v>
      </c>
      <c r="N54" s="15">
        <v>1</v>
      </c>
      <c r="O54" s="18">
        <v>3</v>
      </c>
      <c r="P54" s="15">
        <v>0</v>
      </c>
      <c r="Q54" s="30">
        <f t="shared" si="22"/>
        <v>52.884931506849313</v>
      </c>
      <c r="R54" s="23">
        <f t="shared" si="23"/>
        <v>1071</v>
      </c>
      <c r="S54" s="23">
        <f t="shared" si="24"/>
        <v>468</v>
      </c>
      <c r="T54" s="23">
        <f t="shared" si="25"/>
        <v>0</v>
      </c>
      <c r="U54" s="23">
        <f t="shared" si="26"/>
        <v>0</v>
      </c>
      <c r="V54" s="23">
        <f t="shared" si="27"/>
        <v>5</v>
      </c>
      <c r="W54" s="23">
        <f t="shared" si="28"/>
        <v>30</v>
      </c>
      <c r="X54" s="23">
        <f t="shared" si="29"/>
        <v>0</v>
      </c>
      <c r="Y54" s="23">
        <f t="shared" si="30"/>
        <v>20</v>
      </c>
      <c r="Z54" s="17">
        <f t="shared" si="31"/>
        <v>1594</v>
      </c>
      <c r="AA54" s="37">
        <f t="shared" si="21"/>
        <v>42</v>
      </c>
    </row>
    <row r="55" spans="1:27" ht="19.899999999999999" customHeight="1" x14ac:dyDescent="0.3">
      <c r="A55" s="27">
        <v>320</v>
      </c>
      <c r="B55" s="27" t="s">
        <v>260</v>
      </c>
      <c r="C55" s="27" t="s">
        <v>260</v>
      </c>
      <c r="D55" s="27" t="s">
        <v>260</v>
      </c>
      <c r="E55" s="27" t="s">
        <v>162</v>
      </c>
      <c r="F55" s="28">
        <v>25963</v>
      </c>
      <c r="G55" s="29">
        <v>2</v>
      </c>
      <c r="H55" s="14"/>
      <c r="I55" s="29">
        <v>1</v>
      </c>
      <c r="J55" s="36">
        <v>62</v>
      </c>
      <c r="K55" s="34">
        <v>462</v>
      </c>
      <c r="L55" s="15">
        <v>4</v>
      </c>
      <c r="M55" s="15">
        <v>3</v>
      </c>
      <c r="N55" s="15">
        <v>1</v>
      </c>
      <c r="O55" s="18">
        <v>0</v>
      </c>
      <c r="P55" s="15">
        <v>0</v>
      </c>
      <c r="Q55" s="30">
        <f t="shared" si="22"/>
        <v>49.608219178082194</v>
      </c>
      <c r="R55" s="23">
        <f t="shared" si="23"/>
        <v>1054</v>
      </c>
      <c r="S55" s="23">
        <f t="shared" si="24"/>
        <v>462</v>
      </c>
      <c r="T55" s="23">
        <f t="shared" si="25"/>
        <v>30</v>
      </c>
      <c r="U55" s="23">
        <f t="shared" si="26"/>
        <v>15</v>
      </c>
      <c r="V55" s="23">
        <f t="shared" si="27"/>
        <v>5</v>
      </c>
      <c r="W55" s="23">
        <f t="shared" si="28"/>
        <v>0</v>
      </c>
      <c r="X55" s="23">
        <f t="shared" si="29"/>
        <v>0</v>
      </c>
      <c r="Y55" s="23">
        <f t="shared" si="30"/>
        <v>10</v>
      </c>
      <c r="Z55" s="17">
        <f t="shared" si="31"/>
        <v>1576</v>
      </c>
      <c r="AA55" s="37">
        <f t="shared" si="21"/>
        <v>43</v>
      </c>
    </row>
    <row r="56" spans="1:27" ht="19.899999999999999" customHeight="1" x14ac:dyDescent="0.3">
      <c r="A56" s="27">
        <v>336</v>
      </c>
      <c r="B56" s="27" t="s">
        <v>260</v>
      </c>
      <c r="C56" s="27" t="s">
        <v>260</v>
      </c>
      <c r="D56" s="27" t="s">
        <v>260</v>
      </c>
      <c r="E56" s="27" t="s">
        <v>175</v>
      </c>
      <c r="F56" s="28">
        <v>33631</v>
      </c>
      <c r="G56" s="29">
        <v>1</v>
      </c>
      <c r="H56" s="14"/>
      <c r="I56" s="29">
        <v>2</v>
      </c>
      <c r="J56" s="34">
        <v>56</v>
      </c>
      <c r="K56" s="34">
        <v>560</v>
      </c>
      <c r="L56" s="15">
        <v>4</v>
      </c>
      <c r="M56" s="15">
        <v>0</v>
      </c>
      <c r="N56" s="15">
        <v>0</v>
      </c>
      <c r="O56" s="18">
        <v>0</v>
      </c>
      <c r="P56" s="15">
        <v>80</v>
      </c>
      <c r="Q56" s="30">
        <f t="shared" si="22"/>
        <v>28.6</v>
      </c>
      <c r="R56" s="23">
        <f t="shared" si="23"/>
        <v>952</v>
      </c>
      <c r="S56" s="23">
        <f t="shared" si="24"/>
        <v>560</v>
      </c>
      <c r="T56" s="23">
        <f t="shared" si="25"/>
        <v>30</v>
      </c>
      <c r="U56" s="23">
        <f t="shared" si="26"/>
        <v>0</v>
      </c>
      <c r="V56" s="23">
        <f t="shared" si="27"/>
        <v>0</v>
      </c>
      <c r="W56" s="23">
        <f t="shared" si="28"/>
        <v>0</v>
      </c>
      <c r="X56" s="23">
        <f t="shared" si="29"/>
        <v>17</v>
      </c>
      <c r="Y56" s="23">
        <f t="shared" si="30"/>
        <v>10</v>
      </c>
      <c r="Z56" s="17">
        <f t="shared" si="31"/>
        <v>1569</v>
      </c>
      <c r="AA56" s="37">
        <f t="shared" si="21"/>
        <v>44</v>
      </c>
    </row>
    <row r="57" spans="1:27" ht="19.899999999999999" customHeight="1" x14ac:dyDescent="0.3">
      <c r="A57" s="27">
        <v>179</v>
      </c>
      <c r="B57" s="27" t="s">
        <v>260</v>
      </c>
      <c r="C57" s="27" t="s">
        <v>260</v>
      </c>
      <c r="D57" s="27" t="s">
        <v>260</v>
      </c>
      <c r="E57" s="27" t="s">
        <v>119</v>
      </c>
      <c r="F57" s="28">
        <v>27919</v>
      </c>
      <c r="G57" s="29">
        <v>1</v>
      </c>
      <c r="H57" s="14"/>
      <c r="I57" s="29"/>
      <c r="J57" s="36">
        <v>62</v>
      </c>
      <c r="K57" s="34">
        <v>462</v>
      </c>
      <c r="L57" s="15">
        <v>0</v>
      </c>
      <c r="M57" s="15">
        <v>0</v>
      </c>
      <c r="N57" s="15">
        <v>1</v>
      </c>
      <c r="O57" s="18">
        <v>2</v>
      </c>
      <c r="P57" s="15">
        <v>0</v>
      </c>
      <c r="Q57" s="30">
        <f t="shared" si="22"/>
        <v>44.249315068493154</v>
      </c>
      <c r="R57" s="23">
        <f t="shared" si="23"/>
        <v>1054</v>
      </c>
      <c r="S57" s="23">
        <f t="shared" si="24"/>
        <v>462</v>
      </c>
      <c r="T57" s="23">
        <f t="shared" si="25"/>
        <v>0</v>
      </c>
      <c r="U57" s="23">
        <f t="shared" si="26"/>
        <v>0</v>
      </c>
      <c r="V57" s="23">
        <f t="shared" si="27"/>
        <v>5</v>
      </c>
      <c r="W57" s="23">
        <f t="shared" si="28"/>
        <v>20</v>
      </c>
      <c r="X57" s="23">
        <f t="shared" si="29"/>
        <v>0</v>
      </c>
      <c r="Y57" s="23">
        <f t="shared" si="30"/>
        <v>10</v>
      </c>
      <c r="Z57" s="17">
        <f t="shared" si="31"/>
        <v>1551</v>
      </c>
      <c r="AA57" s="37">
        <f t="shared" si="21"/>
        <v>45</v>
      </c>
    </row>
    <row r="58" spans="1:27" ht="19.899999999999999" customHeight="1" x14ac:dyDescent="0.3">
      <c r="A58" s="27">
        <v>341</v>
      </c>
      <c r="B58" s="27" t="s">
        <v>260</v>
      </c>
      <c r="C58" s="27" t="s">
        <v>260</v>
      </c>
      <c r="D58" s="27" t="s">
        <v>260</v>
      </c>
      <c r="E58" s="27" t="s">
        <v>178</v>
      </c>
      <c r="F58" s="28">
        <v>27513</v>
      </c>
      <c r="G58" s="29">
        <v>2</v>
      </c>
      <c r="H58" s="14"/>
      <c r="I58" s="29">
        <v>1</v>
      </c>
      <c r="J58" s="36">
        <v>57</v>
      </c>
      <c r="K58" s="34">
        <v>572</v>
      </c>
      <c r="L58" s="15">
        <v>0</v>
      </c>
      <c r="M58" s="15">
        <v>0</v>
      </c>
      <c r="N58" s="15">
        <v>0</v>
      </c>
      <c r="O58" s="18">
        <v>0</v>
      </c>
      <c r="P58" s="15">
        <v>0</v>
      </c>
      <c r="Q58" s="30">
        <f t="shared" si="22"/>
        <v>45.361643835616441</v>
      </c>
      <c r="R58" s="23">
        <f t="shared" si="23"/>
        <v>969</v>
      </c>
      <c r="S58" s="23">
        <f t="shared" si="24"/>
        <v>572</v>
      </c>
      <c r="T58" s="23">
        <f t="shared" si="25"/>
        <v>0</v>
      </c>
      <c r="U58" s="23">
        <f t="shared" si="26"/>
        <v>0</v>
      </c>
      <c r="V58" s="23">
        <f t="shared" si="27"/>
        <v>0</v>
      </c>
      <c r="W58" s="23">
        <f t="shared" si="28"/>
        <v>0</v>
      </c>
      <c r="X58" s="23">
        <f t="shared" si="29"/>
        <v>0</v>
      </c>
      <c r="Y58" s="23">
        <f t="shared" si="30"/>
        <v>10</v>
      </c>
      <c r="Z58" s="17">
        <f t="shared" si="31"/>
        <v>1551</v>
      </c>
      <c r="AA58" s="37">
        <f t="shared" si="21"/>
        <v>46</v>
      </c>
    </row>
    <row r="59" spans="1:27" ht="19.899999999999999" customHeight="1" x14ac:dyDescent="0.3">
      <c r="A59" s="27">
        <v>329</v>
      </c>
      <c r="B59" s="27" t="s">
        <v>260</v>
      </c>
      <c r="C59" s="27" t="s">
        <v>260</v>
      </c>
      <c r="D59" s="27" t="s">
        <v>260</v>
      </c>
      <c r="E59" s="27" t="s">
        <v>171</v>
      </c>
      <c r="F59" s="28">
        <v>31590</v>
      </c>
      <c r="G59" s="29">
        <v>2</v>
      </c>
      <c r="H59" s="14"/>
      <c r="I59" s="29">
        <v>1</v>
      </c>
      <c r="J59" s="34">
        <v>60</v>
      </c>
      <c r="K59" s="34">
        <v>482</v>
      </c>
      <c r="L59" s="15">
        <v>0</v>
      </c>
      <c r="M59" s="15">
        <v>0</v>
      </c>
      <c r="N59" s="15">
        <v>1</v>
      </c>
      <c r="O59" s="18">
        <v>0</v>
      </c>
      <c r="P59" s="15">
        <v>0</v>
      </c>
      <c r="Q59" s="30">
        <f t="shared" si="22"/>
        <v>34.19178082191781</v>
      </c>
      <c r="R59" s="23">
        <f t="shared" si="23"/>
        <v>1020</v>
      </c>
      <c r="S59" s="23">
        <f t="shared" si="24"/>
        <v>482</v>
      </c>
      <c r="T59" s="23">
        <f t="shared" si="25"/>
        <v>0</v>
      </c>
      <c r="U59" s="23">
        <f t="shared" si="26"/>
        <v>0</v>
      </c>
      <c r="V59" s="23">
        <f t="shared" si="27"/>
        <v>5</v>
      </c>
      <c r="W59" s="23">
        <f t="shared" si="28"/>
        <v>0</v>
      </c>
      <c r="X59" s="23">
        <f t="shared" si="29"/>
        <v>0</v>
      </c>
      <c r="Y59" s="23">
        <f t="shared" si="30"/>
        <v>10</v>
      </c>
      <c r="Z59" s="17">
        <f t="shared" si="31"/>
        <v>1517</v>
      </c>
      <c r="AA59" s="37">
        <v>47</v>
      </c>
    </row>
    <row r="60" spans="1:27" ht="19.899999999999999" hidden="1" customHeight="1" x14ac:dyDescent="0.3">
      <c r="A60" s="27">
        <v>61</v>
      </c>
      <c r="B60" s="27" t="s">
        <v>84</v>
      </c>
      <c r="C60" s="27" t="s">
        <v>85</v>
      </c>
      <c r="D60" s="27" t="s">
        <v>86</v>
      </c>
      <c r="E60" s="27" t="s">
        <v>87</v>
      </c>
      <c r="F60" s="28">
        <v>25692</v>
      </c>
      <c r="G60" s="29"/>
      <c r="H60" s="10"/>
      <c r="I60" s="29">
        <v>1</v>
      </c>
      <c r="J60" s="35">
        <v>0</v>
      </c>
      <c r="K60" s="15">
        <v>0</v>
      </c>
      <c r="L60" s="15">
        <v>0</v>
      </c>
      <c r="M60" s="15">
        <v>0</v>
      </c>
      <c r="N60" s="15">
        <v>0</v>
      </c>
      <c r="O60" s="18">
        <v>0</v>
      </c>
      <c r="P60" s="18">
        <v>0</v>
      </c>
      <c r="Q60" s="30">
        <f t="shared" si="22"/>
        <v>50.350684931506848</v>
      </c>
      <c r="R60" s="23">
        <f t="shared" si="23"/>
        <v>0</v>
      </c>
      <c r="S60" s="23">
        <f t="shared" si="24"/>
        <v>0</v>
      </c>
      <c r="T60" s="23">
        <f t="shared" si="25"/>
        <v>0</v>
      </c>
      <c r="U60" s="23">
        <f t="shared" si="26"/>
        <v>0</v>
      </c>
      <c r="V60" s="23">
        <f t="shared" si="27"/>
        <v>0</v>
      </c>
      <c r="W60" s="23">
        <f t="shared" si="28"/>
        <v>0</v>
      </c>
      <c r="X60" s="23">
        <f t="shared" si="29"/>
        <v>0</v>
      </c>
      <c r="Y60" s="23">
        <f t="shared" si="30"/>
        <v>20</v>
      </c>
      <c r="Z60" s="17">
        <f t="shared" si="31"/>
        <v>20</v>
      </c>
      <c r="AA60" s="16"/>
    </row>
    <row r="61" spans="1:27" ht="19.899999999999999" customHeight="1" x14ac:dyDescent="0.3">
      <c r="A61" s="27">
        <v>141</v>
      </c>
      <c r="B61" s="27" t="s">
        <v>260</v>
      </c>
      <c r="C61" s="27" t="s">
        <v>260</v>
      </c>
      <c r="D61" s="27" t="s">
        <v>260</v>
      </c>
      <c r="E61" s="27" t="s">
        <v>108</v>
      </c>
      <c r="F61" s="28">
        <v>22404</v>
      </c>
      <c r="G61" s="29">
        <v>2</v>
      </c>
      <c r="H61" s="14"/>
      <c r="I61" s="29">
        <v>1</v>
      </c>
      <c r="J61" s="36">
        <v>58</v>
      </c>
      <c r="K61" s="34">
        <v>472</v>
      </c>
      <c r="L61" s="15">
        <v>0</v>
      </c>
      <c r="M61" s="15">
        <v>0</v>
      </c>
      <c r="N61" s="15">
        <v>0</v>
      </c>
      <c r="O61" s="18">
        <v>3</v>
      </c>
      <c r="P61" s="15">
        <v>0</v>
      </c>
      <c r="Q61" s="30">
        <f t="shared" si="22"/>
        <v>59.358904109589041</v>
      </c>
      <c r="R61" s="23">
        <f t="shared" si="23"/>
        <v>986</v>
      </c>
      <c r="S61" s="23">
        <f t="shared" si="24"/>
        <v>472</v>
      </c>
      <c r="T61" s="23">
        <f t="shared" si="25"/>
        <v>0</v>
      </c>
      <c r="U61" s="23">
        <f t="shared" si="26"/>
        <v>0</v>
      </c>
      <c r="V61" s="23">
        <f t="shared" si="27"/>
        <v>0</v>
      </c>
      <c r="W61" s="23">
        <f t="shared" si="28"/>
        <v>30</v>
      </c>
      <c r="X61" s="23">
        <f t="shared" si="29"/>
        <v>0</v>
      </c>
      <c r="Y61" s="23">
        <f t="shared" si="30"/>
        <v>20</v>
      </c>
      <c r="Z61" s="17">
        <f t="shared" si="31"/>
        <v>1508</v>
      </c>
      <c r="AA61" s="37">
        <v>48</v>
      </c>
    </row>
    <row r="62" spans="1:27" ht="19.899999999999999" customHeight="1" x14ac:dyDescent="0.3">
      <c r="A62" s="27">
        <v>265</v>
      </c>
      <c r="B62" s="27" t="s">
        <v>260</v>
      </c>
      <c r="C62" s="27" t="s">
        <v>260</v>
      </c>
      <c r="D62" s="27" t="s">
        <v>260</v>
      </c>
      <c r="E62" s="27" t="s">
        <v>137</v>
      </c>
      <c r="F62" s="28">
        <v>25284</v>
      </c>
      <c r="G62" s="29">
        <v>2</v>
      </c>
      <c r="H62" s="14"/>
      <c r="I62" s="29">
        <v>1</v>
      </c>
      <c r="J62" s="36">
        <v>57</v>
      </c>
      <c r="K62" s="34">
        <v>472</v>
      </c>
      <c r="L62" s="15">
        <v>0</v>
      </c>
      <c r="M62" s="15">
        <v>0</v>
      </c>
      <c r="N62" s="15">
        <v>1</v>
      </c>
      <c r="O62" s="18">
        <v>0</v>
      </c>
      <c r="P62" s="15">
        <v>0</v>
      </c>
      <c r="Q62" s="30">
        <f t="shared" si="22"/>
        <v>51.468493150684928</v>
      </c>
      <c r="R62" s="23">
        <f t="shared" si="23"/>
        <v>969</v>
      </c>
      <c r="S62" s="23">
        <f t="shared" si="24"/>
        <v>472</v>
      </c>
      <c r="T62" s="23">
        <f t="shared" si="25"/>
        <v>0</v>
      </c>
      <c r="U62" s="23">
        <f t="shared" si="26"/>
        <v>0</v>
      </c>
      <c r="V62" s="23">
        <f t="shared" si="27"/>
        <v>5</v>
      </c>
      <c r="W62" s="23">
        <f t="shared" si="28"/>
        <v>0</v>
      </c>
      <c r="X62" s="23">
        <f t="shared" si="29"/>
        <v>0</v>
      </c>
      <c r="Y62" s="23">
        <f t="shared" si="30"/>
        <v>20</v>
      </c>
      <c r="Z62" s="17">
        <f t="shared" si="31"/>
        <v>1466</v>
      </c>
      <c r="AA62" s="37">
        <f>AA61+1</f>
        <v>49</v>
      </c>
    </row>
    <row r="63" spans="1:27" ht="19.899999999999999" customHeight="1" x14ac:dyDescent="0.3">
      <c r="A63" s="27">
        <v>521</v>
      </c>
      <c r="B63" s="27" t="s">
        <v>260</v>
      </c>
      <c r="C63" s="27" t="s">
        <v>260</v>
      </c>
      <c r="D63" s="27" t="s">
        <v>260</v>
      </c>
      <c r="E63" s="27" t="s">
        <v>241</v>
      </c>
      <c r="F63" s="28">
        <v>22112</v>
      </c>
      <c r="G63" s="29">
        <v>2</v>
      </c>
      <c r="H63" s="14"/>
      <c r="I63" s="29">
        <v>1</v>
      </c>
      <c r="J63" s="34">
        <v>58</v>
      </c>
      <c r="K63" s="34">
        <v>444</v>
      </c>
      <c r="L63" s="15">
        <v>0</v>
      </c>
      <c r="M63" s="15">
        <v>0</v>
      </c>
      <c r="N63" s="15">
        <v>0</v>
      </c>
      <c r="O63" s="18">
        <v>0</v>
      </c>
      <c r="P63" s="15">
        <v>0</v>
      </c>
      <c r="Q63" s="30">
        <f t="shared" si="22"/>
        <v>60.158904109589038</v>
      </c>
      <c r="R63" s="23">
        <f t="shared" si="23"/>
        <v>986</v>
      </c>
      <c r="S63" s="23">
        <f t="shared" si="24"/>
        <v>444</v>
      </c>
      <c r="T63" s="23">
        <f t="shared" si="25"/>
        <v>0</v>
      </c>
      <c r="U63" s="23">
        <f t="shared" si="26"/>
        <v>0</v>
      </c>
      <c r="V63" s="23">
        <f t="shared" si="27"/>
        <v>0</v>
      </c>
      <c r="W63" s="23">
        <f t="shared" si="28"/>
        <v>0</v>
      </c>
      <c r="X63" s="23">
        <f t="shared" si="29"/>
        <v>0</v>
      </c>
      <c r="Y63" s="23">
        <f t="shared" si="30"/>
        <v>20</v>
      </c>
      <c r="Z63" s="17">
        <f t="shared" si="31"/>
        <v>1450</v>
      </c>
      <c r="AA63" s="37">
        <f>AA62+1</f>
        <v>50</v>
      </c>
    </row>
    <row r="64" spans="1:27" ht="19.899999999999999" customHeight="1" x14ac:dyDescent="0.3">
      <c r="A64" s="27">
        <v>437</v>
      </c>
      <c r="B64" s="27" t="s">
        <v>260</v>
      </c>
      <c r="C64" s="27" t="s">
        <v>260</v>
      </c>
      <c r="D64" s="27" t="s">
        <v>260</v>
      </c>
      <c r="E64" s="27" t="s">
        <v>211</v>
      </c>
      <c r="F64" s="28">
        <v>27415</v>
      </c>
      <c r="G64" s="29">
        <v>2</v>
      </c>
      <c r="H64" s="14"/>
      <c r="I64" s="29">
        <v>1</v>
      </c>
      <c r="J64" s="36">
        <v>58</v>
      </c>
      <c r="K64" s="34">
        <v>380</v>
      </c>
      <c r="L64" s="15">
        <v>4</v>
      </c>
      <c r="M64" s="15">
        <v>0</v>
      </c>
      <c r="N64" s="15">
        <v>2</v>
      </c>
      <c r="O64" s="18">
        <v>0</v>
      </c>
      <c r="P64" s="15">
        <v>0</v>
      </c>
      <c r="Q64" s="30">
        <f t="shared" si="22"/>
        <v>45.630136986301373</v>
      </c>
      <c r="R64" s="23">
        <f t="shared" si="23"/>
        <v>986</v>
      </c>
      <c r="S64" s="23">
        <f t="shared" si="24"/>
        <v>380</v>
      </c>
      <c r="T64" s="23">
        <f t="shared" si="25"/>
        <v>30</v>
      </c>
      <c r="U64" s="23">
        <f t="shared" si="26"/>
        <v>0</v>
      </c>
      <c r="V64" s="23">
        <f t="shared" si="27"/>
        <v>10</v>
      </c>
      <c r="W64" s="23">
        <f t="shared" si="28"/>
        <v>0</v>
      </c>
      <c r="X64" s="23">
        <f t="shared" si="29"/>
        <v>0</v>
      </c>
      <c r="Y64" s="23">
        <f t="shared" si="30"/>
        <v>10</v>
      </c>
      <c r="Z64" s="17">
        <f t="shared" si="31"/>
        <v>1416</v>
      </c>
      <c r="AA64" s="37">
        <v>51</v>
      </c>
    </row>
    <row r="65" spans="1:27" ht="19.899999999999999" hidden="1" customHeight="1" x14ac:dyDescent="0.3">
      <c r="A65" s="27">
        <v>66</v>
      </c>
      <c r="B65" s="27" t="s">
        <v>88</v>
      </c>
      <c r="C65" s="27" t="s">
        <v>62</v>
      </c>
      <c r="D65" s="27" t="s">
        <v>73</v>
      </c>
      <c r="E65" s="27" t="s">
        <v>89</v>
      </c>
      <c r="F65" s="28">
        <v>36778</v>
      </c>
      <c r="G65" s="29"/>
      <c r="H65" s="14"/>
      <c r="I65" s="29">
        <v>1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8">
        <v>0</v>
      </c>
      <c r="P65" s="15">
        <v>0</v>
      </c>
      <c r="Q65" s="30">
        <f t="shared" si="22"/>
        <v>19.978082191780821</v>
      </c>
      <c r="R65" s="23">
        <f t="shared" si="23"/>
        <v>0</v>
      </c>
      <c r="S65" s="23">
        <f t="shared" si="24"/>
        <v>0</v>
      </c>
      <c r="T65" s="23">
        <f t="shared" si="25"/>
        <v>0</v>
      </c>
      <c r="U65" s="23">
        <f t="shared" si="26"/>
        <v>0</v>
      </c>
      <c r="V65" s="23">
        <f t="shared" si="27"/>
        <v>0</v>
      </c>
      <c r="W65" s="23">
        <f t="shared" si="28"/>
        <v>0</v>
      </c>
      <c r="X65" s="23">
        <f t="shared" si="29"/>
        <v>0</v>
      </c>
      <c r="Y65" s="23">
        <f t="shared" si="30"/>
        <v>10</v>
      </c>
      <c r="Z65" s="17">
        <f t="shared" si="31"/>
        <v>10</v>
      </c>
      <c r="AA65" s="16"/>
    </row>
    <row r="66" spans="1:27" ht="19.899999999999999" customHeight="1" x14ac:dyDescent="0.3">
      <c r="A66" s="27">
        <v>350</v>
      </c>
      <c r="B66" s="27" t="s">
        <v>260</v>
      </c>
      <c r="C66" s="27" t="s">
        <v>260</v>
      </c>
      <c r="D66" s="27" t="s">
        <v>260</v>
      </c>
      <c r="E66" s="27" t="s">
        <v>181</v>
      </c>
      <c r="F66" s="28">
        <v>30560</v>
      </c>
      <c r="G66" s="29">
        <v>2</v>
      </c>
      <c r="H66" s="14"/>
      <c r="I66" s="29">
        <v>1</v>
      </c>
      <c r="J66" s="34">
        <v>54</v>
      </c>
      <c r="K66" s="34">
        <v>413</v>
      </c>
      <c r="L66" s="15">
        <v>0</v>
      </c>
      <c r="M66" s="15">
        <v>0</v>
      </c>
      <c r="N66" s="15">
        <v>2</v>
      </c>
      <c r="O66" s="18">
        <v>0</v>
      </c>
      <c r="P66" s="15">
        <v>0</v>
      </c>
      <c r="Q66" s="30">
        <f t="shared" si="22"/>
        <v>37.013698630136986</v>
      </c>
      <c r="R66" s="23">
        <f t="shared" si="23"/>
        <v>918</v>
      </c>
      <c r="S66" s="23">
        <f t="shared" si="24"/>
        <v>413</v>
      </c>
      <c r="T66" s="23">
        <f t="shared" si="25"/>
        <v>0</v>
      </c>
      <c r="U66" s="23">
        <f t="shared" si="26"/>
        <v>0</v>
      </c>
      <c r="V66" s="23">
        <f t="shared" si="27"/>
        <v>10</v>
      </c>
      <c r="W66" s="23">
        <f t="shared" si="28"/>
        <v>0</v>
      </c>
      <c r="X66" s="23">
        <f t="shared" si="29"/>
        <v>0</v>
      </c>
      <c r="Y66" s="23">
        <f t="shared" si="30"/>
        <v>10</v>
      </c>
      <c r="Z66" s="17">
        <f t="shared" si="31"/>
        <v>1351</v>
      </c>
      <c r="AA66" s="37">
        <v>52</v>
      </c>
    </row>
    <row r="67" spans="1:27" ht="19.899999999999999" customHeight="1" x14ac:dyDescent="0.3">
      <c r="A67" s="27">
        <v>232</v>
      </c>
      <c r="B67" s="27" t="s">
        <v>260</v>
      </c>
      <c r="C67" s="27" t="s">
        <v>260</v>
      </c>
      <c r="D67" s="27" t="s">
        <v>260</v>
      </c>
      <c r="E67" s="27" t="s">
        <v>130</v>
      </c>
      <c r="F67" s="28">
        <v>25658</v>
      </c>
      <c r="G67" s="29">
        <v>2</v>
      </c>
      <c r="H67" s="14"/>
      <c r="I67" s="29">
        <v>1</v>
      </c>
      <c r="J67" s="36">
        <v>48</v>
      </c>
      <c r="K67" s="34">
        <v>512</v>
      </c>
      <c r="L67" s="15">
        <v>0</v>
      </c>
      <c r="M67" s="15">
        <v>0</v>
      </c>
      <c r="N67" s="15">
        <v>0</v>
      </c>
      <c r="O67" s="18">
        <v>0</v>
      </c>
      <c r="P67" s="15">
        <v>0</v>
      </c>
      <c r="Q67" s="30">
        <f t="shared" si="22"/>
        <v>50.443835616438356</v>
      </c>
      <c r="R67" s="23">
        <f t="shared" si="23"/>
        <v>816</v>
      </c>
      <c r="S67" s="23">
        <f t="shared" si="24"/>
        <v>512</v>
      </c>
      <c r="T67" s="23">
        <f t="shared" si="25"/>
        <v>0</v>
      </c>
      <c r="U67" s="23">
        <f t="shared" si="26"/>
        <v>0</v>
      </c>
      <c r="V67" s="23">
        <f t="shared" si="27"/>
        <v>0</v>
      </c>
      <c r="W67" s="23">
        <f t="shared" si="28"/>
        <v>0</v>
      </c>
      <c r="X67" s="23">
        <f t="shared" si="29"/>
        <v>0</v>
      </c>
      <c r="Y67" s="23">
        <f t="shared" si="30"/>
        <v>20</v>
      </c>
      <c r="Z67" s="17">
        <f t="shared" si="31"/>
        <v>1348</v>
      </c>
      <c r="AA67" s="37">
        <f>AA66+1</f>
        <v>53</v>
      </c>
    </row>
    <row r="68" spans="1:27" ht="19.899999999999999" customHeight="1" x14ac:dyDescent="0.3">
      <c r="A68" s="27">
        <v>513</v>
      </c>
      <c r="B68" s="27" t="s">
        <v>260</v>
      </c>
      <c r="C68" s="27" t="s">
        <v>260</v>
      </c>
      <c r="D68" s="27" t="s">
        <v>260</v>
      </c>
      <c r="E68" s="27" t="s">
        <v>234</v>
      </c>
      <c r="F68" s="28">
        <v>27406</v>
      </c>
      <c r="G68" s="29">
        <v>2</v>
      </c>
      <c r="H68" s="14"/>
      <c r="I68" s="29">
        <v>1</v>
      </c>
      <c r="J68" s="36">
        <v>52</v>
      </c>
      <c r="K68" s="34">
        <v>432</v>
      </c>
      <c r="L68" s="15">
        <v>0</v>
      </c>
      <c r="M68" s="15">
        <v>0</v>
      </c>
      <c r="N68" s="15">
        <v>1</v>
      </c>
      <c r="O68" s="18">
        <v>1</v>
      </c>
      <c r="P68" s="15">
        <v>0</v>
      </c>
      <c r="Q68" s="30">
        <f t="shared" si="22"/>
        <v>45.654794520547945</v>
      </c>
      <c r="R68" s="23">
        <f t="shared" si="23"/>
        <v>884</v>
      </c>
      <c r="S68" s="23">
        <f t="shared" si="24"/>
        <v>432</v>
      </c>
      <c r="T68" s="23">
        <f t="shared" si="25"/>
        <v>0</v>
      </c>
      <c r="U68" s="23">
        <f t="shared" si="26"/>
        <v>0</v>
      </c>
      <c r="V68" s="23">
        <f t="shared" si="27"/>
        <v>5</v>
      </c>
      <c r="W68" s="23">
        <f t="shared" si="28"/>
        <v>10</v>
      </c>
      <c r="X68" s="23">
        <f t="shared" si="29"/>
        <v>0</v>
      </c>
      <c r="Y68" s="23">
        <f t="shared" si="30"/>
        <v>10</v>
      </c>
      <c r="Z68" s="17">
        <f t="shared" si="31"/>
        <v>1341</v>
      </c>
      <c r="AA68" s="37">
        <v>54</v>
      </c>
    </row>
    <row r="69" spans="1:27" ht="19.899999999999999" hidden="1" customHeight="1" x14ac:dyDescent="0.3">
      <c r="A69" s="27">
        <v>70</v>
      </c>
      <c r="B69" s="27" t="s">
        <v>90</v>
      </c>
      <c r="C69" s="27" t="s">
        <v>91</v>
      </c>
      <c r="D69" s="27" t="s">
        <v>33</v>
      </c>
      <c r="E69" s="27" t="s">
        <v>92</v>
      </c>
      <c r="F69" s="28">
        <v>26784</v>
      </c>
      <c r="G69" s="29"/>
      <c r="H69" s="14"/>
      <c r="I69" s="29">
        <v>1</v>
      </c>
      <c r="J69" s="15">
        <v>0</v>
      </c>
      <c r="K69" s="15">
        <v>0</v>
      </c>
      <c r="L69" s="15">
        <v>0</v>
      </c>
      <c r="M69" s="15">
        <v>0</v>
      </c>
      <c r="N69" s="15">
        <v>1</v>
      </c>
      <c r="O69" s="18">
        <v>0</v>
      </c>
      <c r="P69" s="15">
        <v>0</v>
      </c>
      <c r="Q69" s="30">
        <f t="shared" si="22"/>
        <v>47.358904109589041</v>
      </c>
      <c r="R69" s="23">
        <f t="shared" si="23"/>
        <v>0</v>
      </c>
      <c r="S69" s="23">
        <f t="shared" si="24"/>
        <v>0</v>
      </c>
      <c r="T69" s="23">
        <f t="shared" si="25"/>
        <v>0</v>
      </c>
      <c r="U69" s="23">
        <f t="shared" si="26"/>
        <v>0</v>
      </c>
      <c r="V69" s="23">
        <f t="shared" si="27"/>
        <v>5</v>
      </c>
      <c r="W69" s="23">
        <f t="shared" si="28"/>
        <v>0</v>
      </c>
      <c r="X69" s="23">
        <f t="shared" si="29"/>
        <v>0</v>
      </c>
      <c r="Y69" s="23">
        <f t="shared" si="30"/>
        <v>10</v>
      </c>
      <c r="Z69" s="17">
        <f t="shared" si="31"/>
        <v>15</v>
      </c>
      <c r="AA69" s="16"/>
    </row>
    <row r="70" spans="1:27" ht="19.899999999999999" customHeight="1" x14ac:dyDescent="0.3">
      <c r="A70" s="27">
        <v>436</v>
      </c>
      <c r="B70" s="27" t="s">
        <v>260</v>
      </c>
      <c r="C70" s="27" t="s">
        <v>260</v>
      </c>
      <c r="D70" s="27" t="s">
        <v>260</v>
      </c>
      <c r="E70" s="27" t="s">
        <v>210</v>
      </c>
      <c r="F70" s="28">
        <v>25572</v>
      </c>
      <c r="G70" s="29">
        <v>2</v>
      </c>
      <c r="H70" s="14"/>
      <c r="I70" s="29">
        <v>1</v>
      </c>
      <c r="J70" s="34">
        <v>53</v>
      </c>
      <c r="K70" s="34">
        <v>413</v>
      </c>
      <c r="L70" s="15">
        <v>0</v>
      </c>
      <c r="M70" s="15">
        <v>0</v>
      </c>
      <c r="N70" s="15">
        <v>1</v>
      </c>
      <c r="O70" s="18">
        <v>0</v>
      </c>
      <c r="P70" s="15">
        <v>0</v>
      </c>
      <c r="Q70" s="30">
        <f t="shared" si="22"/>
        <v>50.679452054794524</v>
      </c>
      <c r="R70" s="23">
        <f t="shared" si="23"/>
        <v>901</v>
      </c>
      <c r="S70" s="23">
        <f t="shared" si="24"/>
        <v>413</v>
      </c>
      <c r="T70" s="23">
        <f t="shared" si="25"/>
        <v>0</v>
      </c>
      <c r="U70" s="23">
        <f t="shared" si="26"/>
        <v>0</v>
      </c>
      <c r="V70" s="23">
        <f t="shared" si="27"/>
        <v>5</v>
      </c>
      <c r="W70" s="23">
        <f t="shared" si="28"/>
        <v>0</v>
      </c>
      <c r="X70" s="23">
        <f t="shared" si="29"/>
        <v>0</v>
      </c>
      <c r="Y70" s="23">
        <f t="shared" si="30"/>
        <v>20</v>
      </c>
      <c r="Z70" s="17">
        <f t="shared" si="31"/>
        <v>1339</v>
      </c>
      <c r="AA70" s="37">
        <v>55</v>
      </c>
    </row>
    <row r="71" spans="1:27" ht="19.899999999999999" customHeight="1" x14ac:dyDescent="0.3">
      <c r="A71" s="27">
        <v>360</v>
      </c>
      <c r="B71" s="27" t="s">
        <v>260</v>
      </c>
      <c r="C71" s="27" t="s">
        <v>260</v>
      </c>
      <c r="D71" s="27" t="s">
        <v>260</v>
      </c>
      <c r="E71" s="27" t="s">
        <v>185</v>
      </c>
      <c r="F71" s="28">
        <v>31499</v>
      </c>
      <c r="G71" s="29">
        <v>2</v>
      </c>
      <c r="H71" s="14"/>
      <c r="I71" s="29">
        <v>1</v>
      </c>
      <c r="J71" s="36">
        <v>39</v>
      </c>
      <c r="K71" s="34">
        <v>600</v>
      </c>
      <c r="L71" s="15">
        <v>0</v>
      </c>
      <c r="M71" s="15">
        <v>3</v>
      </c>
      <c r="N71" s="15">
        <v>3</v>
      </c>
      <c r="O71" s="18">
        <v>3</v>
      </c>
      <c r="P71" s="15">
        <v>0</v>
      </c>
      <c r="Q71" s="30">
        <f t="shared" si="22"/>
        <v>34.441095890410956</v>
      </c>
      <c r="R71" s="23">
        <f t="shared" si="23"/>
        <v>663</v>
      </c>
      <c r="S71" s="23">
        <f t="shared" si="24"/>
        <v>600</v>
      </c>
      <c r="T71" s="23">
        <f t="shared" si="25"/>
        <v>0</v>
      </c>
      <c r="U71" s="23">
        <f t="shared" si="26"/>
        <v>15</v>
      </c>
      <c r="V71" s="23">
        <f t="shared" si="27"/>
        <v>20</v>
      </c>
      <c r="W71" s="23">
        <f t="shared" si="28"/>
        <v>30</v>
      </c>
      <c r="X71" s="23">
        <f t="shared" si="29"/>
        <v>0</v>
      </c>
      <c r="Y71" s="23">
        <f t="shared" si="30"/>
        <v>10</v>
      </c>
      <c r="Z71" s="17">
        <f t="shared" si="31"/>
        <v>1338</v>
      </c>
      <c r="AA71" s="37">
        <f t="shared" ref="AA71:AA93" si="32">AA70+1</f>
        <v>56</v>
      </c>
    </row>
    <row r="72" spans="1:27" ht="19.899999999999999" customHeight="1" x14ac:dyDescent="0.3">
      <c r="A72" s="27">
        <v>511</v>
      </c>
      <c r="B72" s="27" t="s">
        <v>260</v>
      </c>
      <c r="C72" s="27" t="s">
        <v>260</v>
      </c>
      <c r="D72" s="27" t="s">
        <v>260</v>
      </c>
      <c r="E72" s="27" t="s">
        <v>231</v>
      </c>
      <c r="F72" s="28">
        <v>24867</v>
      </c>
      <c r="G72" s="29">
        <v>2</v>
      </c>
      <c r="H72" s="14"/>
      <c r="I72" s="29">
        <v>1</v>
      </c>
      <c r="J72" s="34">
        <v>48</v>
      </c>
      <c r="K72" s="34">
        <v>482</v>
      </c>
      <c r="L72" s="15">
        <v>0</v>
      </c>
      <c r="M72" s="15">
        <v>0</v>
      </c>
      <c r="N72" s="15">
        <v>0</v>
      </c>
      <c r="O72" s="18">
        <v>2</v>
      </c>
      <c r="P72" s="15">
        <v>0</v>
      </c>
      <c r="Q72" s="30">
        <f t="shared" si="22"/>
        <v>52.610958904109587</v>
      </c>
      <c r="R72" s="23">
        <f t="shared" si="23"/>
        <v>816</v>
      </c>
      <c r="S72" s="23">
        <f t="shared" si="24"/>
        <v>482</v>
      </c>
      <c r="T72" s="23">
        <f t="shared" si="25"/>
        <v>0</v>
      </c>
      <c r="U72" s="23">
        <f t="shared" si="26"/>
        <v>0</v>
      </c>
      <c r="V72" s="23">
        <f t="shared" si="27"/>
        <v>0</v>
      </c>
      <c r="W72" s="23">
        <f t="shared" si="28"/>
        <v>20</v>
      </c>
      <c r="X72" s="23">
        <f t="shared" si="29"/>
        <v>0</v>
      </c>
      <c r="Y72" s="23">
        <f t="shared" si="30"/>
        <v>20</v>
      </c>
      <c r="Z72" s="17">
        <f t="shared" si="31"/>
        <v>1338</v>
      </c>
      <c r="AA72" s="37">
        <f t="shared" si="32"/>
        <v>57</v>
      </c>
    </row>
    <row r="73" spans="1:27" ht="19.899999999999999" customHeight="1" x14ac:dyDescent="0.3">
      <c r="A73" s="27">
        <v>129</v>
      </c>
      <c r="B73" s="27" t="s">
        <v>260</v>
      </c>
      <c r="C73" s="27" t="s">
        <v>260</v>
      </c>
      <c r="D73" s="27" t="s">
        <v>260</v>
      </c>
      <c r="E73" s="27" t="s">
        <v>106</v>
      </c>
      <c r="F73" s="28">
        <v>27320</v>
      </c>
      <c r="G73" s="29">
        <v>2</v>
      </c>
      <c r="H73" s="14"/>
      <c r="I73" s="29">
        <v>1</v>
      </c>
      <c r="J73" s="34">
        <v>56</v>
      </c>
      <c r="K73" s="34">
        <v>320</v>
      </c>
      <c r="L73" s="15">
        <v>0</v>
      </c>
      <c r="M73" s="15">
        <v>3</v>
      </c>
      <c r="N73" s="15">
        <v>2</v>
      </c>
      <c r="O73" s="18">
        <v>0</v>
      </c>
      <c r="P73" s="15">
        <v>0</v>
      </c>
      <c r="Q73" s="30">
        <f t="shared" si="22"/>
        <v>45.890410958904113</v>
      </c>
      <c r="R73" s="23">
        <f t="shared" si="23"/>
        <v>952</v>
      </c>
      <c r="S73" s="23">
        <f t="shared" si="24"/>
        <v>320</v>
      </c>
      <c r="T73" s="23">
        <f t="shared" si="25"/>
        <v>0</v>
      </c>
      <c r="U73" s="23">
        <f t="shared" si="26"/>
        <v>15</v>
      </c>
      <c r="V73" s="23">
        <f t="shared" si="27"/>
        <v>10</v>
      </c>
      <c r="W73" s="23">
        <f t="shared" si="28"/>
        <v>0</v>
      </c>
      <c r="X73" s="23">
        <f t="shared" si="29"/>
        <v>0</v>
      </c>
      <c r="Y73" s="23">
        <f t="shared" si="30"/>
        <v>10</v>
      </c>
      <c r="Z73" s="17">
        <f t="shared" si="31"/>
        <v>1307</v>
      </c>
      <c r="AA73" s="37">
        <f t="shared" si="32"/>
        <v>58</v>
      </c>
    </row>
    <row r="74" spans="1:27" ht="19.899999999999999" customHeight="1" x14ac:dyDescent="0.3">
      <c r="A74" s="27">
        <v>383</v>
      </c>
      <c r="B74" s="27" t="s">
        <v>260</v>
      </c>
      <c r="C74" s="27" t="s">
        <v>260</v>
      </c>
      <c r="D74" s="27" t="s">
        <v>260</v>
      </c>
      <c r="E74" s="27" t="s">
        <v>190</v>
      </c>
      <c r="F74" s="28">
        <v>26590</v>
      </c>
      <c r="G74" s="29">
        <v>2</v>
      </c>
      <c r="H74" s="14"/>
      <c r="I74" s="29">
        <v>1</v>
      </c>
      <c r="J74" s="36">
        <v>51</v>
      </c>
      <c r="K74" s="34">
        <v>374</v>
      </c>
      <c r="L74" s="15">
        <v>0</v>
      </c>
      <c r="M74" s="15">
        <v>0</v>
      </c>
      <c r="N74" s="15">
        <v>2</v>
      </c>
      <c r="O74" s="18">
        <v>0</v>
      </c>
      <c r="P74" s="15">
        <v>0</v>
      </c>
      <c r="Q74" s="30">
        <f t="shared" si="22"/>
        <v>47.890410958904113</v>
      </c>
      <c r="R74" s="23">
        <f t="shared" si="23"/>
        <v>867</v>
      </c>
      <c r="S74" s="23">
        <f t="shared" si="24"/>
        <v>374</v>
      </c>
      <c r="T74" s="23">
        <f t="shared" si="25"/>
        <v>0</v>
      </c>
      <c r="U74" s="23">
        <f t="shared" si="26"/>
        <v>0</v>
      </c>
      <c r="V74" s="23">
        <f t="shared" si="27"/>
        <v>10</v>
      </c>
      <c r="W74" s="23">
        <f t="shared" si="28"/>
        <v>0</v>
      </c>
      <c r="X74" s="23">
        <f t="shared" si="29"/>
        <v>0</v>
      </c>
      <c r="Y74" s="23">
        <f t="shared" si="30"/>
        <v>10</v>
      </c>
      <c r="Z74" s="17">
        <f t="shared" si="31"/>
        <v>1261</v>
      </c>
      <c r="AA74" s="37">
        <f t="shared" si="32"/>
        <v>59</v>
      </c>
    </row>
    <row r="75" spans="1:27" ht="19.899999999999999" customHeight="1" x14ac:dyDescent="0.3">
      <c r="A75" s="27">
        <v>301</v>
      </c>
      <c r="B75" s="27" t="s">
        <v>260</v>
      </c>
      <c r="C75" s="27" t="s">
        <v>260</v>
      </c>
      <c r="D75" s="27" t="s">
        <v>260</v>
      </c>
      <c r="E75" s="27" t="s">
        <v>153</v>
      </c>
      <c r="F75" s="28">
        <v>29296</v>
      </c>
      <c r="G75" s="29">
        <v>1</v>
      </c>
      <c r="H75" s="14"/>
      <c r="I75" s="29">
        <v>2</v>
      </c>
      <c r="J75" s="34">
        <v>48</v>
      </c>
      <c r="K75" s="34">
        <v>392</v>
      </c>
      <c r="L75" s="15">
        <v>0</v>
      </c>
      <c r="M75" s="15">
        <v>0</v>
      </c>
      <c r="N75" s="15">
        <v>2</v>
      </c>
      <c r="O75" s="18">
        <v>0</v>
      </c>
      <c r="P75" s="15">
        <v>0</v>
      </c>
      <c r="Q75" s="30">
        <f t="shared" ref="Q75:Q97" si="33">(DATE(2020,8,27)-F75)/365</f>
        <v>40.476712328767121</v>
      </c>
      <c r="R75" s="23">
        <f t="shared" ref="R75:R97" si="34">J75*17</f>
        <v>816</v>
      </c>
      <c r="S75" s="23">
        <f t="shared" ref="S75:S97" si="35">K75</f>
        <v>392</v>
      </c>
      <c r="T75" s="23">
        <f t="shared" ref="T75:T97" si="36">IF(L75=0,0,IF(L75=3,20,IF(L75=4,30,IF(L75=5,40,IF(L75=6,50,IF(L75=7,60,IF(L75=8,70,IF(L75=9,80,IF(L75=10,90)))))))))</f>
        <v>0</v>
      </c>
      <c r="U75" s="23">
        <f t="shared" ref="U75:U97" si="37">IF(M75=3,15,IF(M75=0,0))</f>
        <v>0</v>
      </c>
      <c r="V75" s="23">
        <f t="shared" ref="V75:V97" si="38">IF(N75=0,0,IF(N75=1,5,IF(N75=2,10,IF(N75&gt;=3,(N75-1)*10))))</f>
        <v>10</v>
      </c>
      <c r="W75" s="23">
        <f t="shared" ref="W75:W97" si="39">O75*10</f>
        <v>0</v>
      </c>
      <c r="X75" s="23">
        <f t="shared" ref="X75:X97" si="40">IF(P75&lt;50,0,IF(P75&lt;=59,10,IF(P75&lt;=66,12,IF(P75&lt;=69,15,IF(P75&gt;=70,17)))))</f>
        <v>0</v>
      </c>
      <c r="Y75" s="23">
        <f t="shared" ref="Y75:Y97" si="41">IF(Q75=0,0,IF(Q75&lt;=50,10,20))</f>
        <v>10</v>
      </c>
      <c r="Z75" s="17">
        <f t="shared" ref="Z75:Z97" si="42">R75+T75+U75+V75+W75+X75+Y75+S75</f>
        <v>1228</v>
      </c>
      <c r="AA75" s="37">
        <f t="shared" si="32"/>
        <v>60</v>
      </c>
    </row>
    <row r="76" spans="1:27" ht="19.899999999999999" customHeight="1" x14ac:dyDescent="0.3">
      <c r="A76" s="27">
        <v>531</v>
      </c>
      <c r="B76" s="27" t="s">
        <v>260</v>
      </c>
      <c r="C76" s="27" t="s">
        <v>260</v>
      </c>
      <c r="D76" s="27" t="s">
        <v>260</v>
      </c>
      <c r="E76" s="27" t="s">
        <v>243</v>
      </c>
      <c r="F76" s="28">
        <v>26887</v>
      </c>
      <c r="G76" s="29">
        <v>1</v>
      </c>
      <c r="H76" s="14"/>
      <c r="I76" s="29">
        <v>2</v>
      </c>
      <c r="J76" s="34">
        <v>45</v>
      </c>
      <c r="K76" s="34">
        <v>429</v>
      </c>
      <c r="L76" s="15">
        <v>0</v>
      </c>
      <c r="M76" s="15">
        <v>3</v>
      </c>
      <c r="N76" s="15">
        <v>1</v>
      </c>
      <c r="O76" s="18">
        <v>0</v>
      </c>
      <c r="P76" s="15">
        <v>0</v>
      </c>
      <c r="Q76" s="30">
        <f t="shared" si="33"/>
        <v>47.076712328767123</v>
      </c>
      <c r="R76" s="23">
        <f t="shared" si="34"/>
        <v>765</v>
      </c>
      <c r="S76" s="23">
        <f t="shared" si="35"/>
        <v>429</v>
      </c>
      <c r="T76" s="23">
        <f t="shared" si="36"/>
        <v>0</v>
      </c>
      <c r="U76" s="23">
        <f t="shared" si="37"/>
        <v>15</v>
      </c>
      <c r="V76" s="23">
        <f t="shared" si="38"/>
        <v>5</v>
      </c>
      <c r="W76" s="23">
        <f t="shared" si="39"/>
        <v>0</v>
      </c>
      <c r="X76" s="23">
        <f t="shared" si="40"/>
        <v>0</v>
      </c>
      <c r="Y76" s="23">
        <f t="shared" si="41"/>
        <v>10</v>
      </c>
      <c r="Z76" s="17">
        <f t="shared" si="42"/>
        <v>1224</v>
      </c>
      <c r="AA76" s="37">
        <f t="shared" si="32"/>
        <v>61</v>
      </c>
    </row>
    <row r="77" spans="1:27" ht="19.899999999999999" customHeight="1" x14ac:dyDescent="0.3">
      <c r="A77" s="27">
        <v>227</v>
      </c>
      <c r="B77" s="27" t="s">
        <v>260</v>
      </c>
      <c r="C77" s="27" t="s">
        <v>260</v>
      </c>
      <c r="D77" s="27" t="s">
        <v>260</v>
      </c>
      <c r="E77" s="27" t="s">
        <v>129</v>
      </c>
      <c r="F77" s="28">
        <v>28386</v>
      </c>
      <c r="G77" s="29">
        <v>2</v>
      </c>
      <c r="H77" s="14"/>
      <c r="I77" s="29">
        <v>1</v>
      </c>
      <c r="J77" s="34">
        <v>49</v>
      </c>
      <c r="K77" s="34">
        <v>354</v>
      </c>
      <c r="L77" s="15">
        <v>0</v>
      </c>
      <c r="M77" s="15">
        <v>0</v>
      </c>
      <c r="N77" s="15">
        <v>1</v>
      </c>
      <c r="O77" s="18">
        <v>2</v>
      </c>
      <c r="P77" s="15">
        <v>0</v>
      </c>
      <c r="Q77" s="30">
        <f t="shared" si="33"/>
        <v>42.969863013698628</v>
      </c>
      <c r="R77" s="23">
        <f t="shared" si="34"/>
        <v>833</v>
      </c>
      <c r="S77" s="23">
        <f t="shared" si="35"/>
        <v>354</v>
      </c>
      <c r="T77" s="23">
        <f t="shared" si="36"/>
        <v>0</v>
      </c>
      <c r="U77" s="23">
        <f t="shared" si="37"/>
        <v>0</v>
      </c>
      <c r="V77" s="23">
        <f t="shared" si="38"/>
        <v>5</v>
      </c>
      <c r="W77" s="23">
        <f t="shared" si="39"/>
        <v>20</v>
      </c>
      <c r="X77" s="23">
        <f t="shared" si="40"/>
        <v>0</v>
      </c>
      <c r="Y77" s="23">
        <f t="shared" si="41"/>
        <v>10</v>
      </c>
      <c r="Z77" s="17">
        <f t="shared" si="42"/>
        <v>1222</v>
      </c>
      <c r="AA77" s="37">
        <f t="shared" si="32"/>
        <v>62</v>
      </c>
    </row>
    <row r="78" spans="1:27" ht="19.899999999999999" customHeight="1" x14ac:dyDescent="0.3">
      <c r="A78" s="27">
        <v>204</v>
      </c>
      <c r="B78" s="27" t="s">
        <v>260</v>
      </c>
      <c r="C78" s="27" t="s">
        <v>260</v>
      </c>
      <c r="D78" s="27" t="s">
        <v>260</v>
      </c>
      <c r="E78" s="27" t="s">
        <v>125</v>
      </c>
      <c r="F78" s="28">
        <v>25720</v>
      </c>
      <c r="G78" s="29">
        <v>1</v>
      </c>
      <c r="H78" s="14"/>
      <c r="I78" s="29">
        <v>2</v>
      </c>
      <c r="J78" s="36">
        <v>47</v>
      </c>
      <c r="K78" s="34">
        <v>348</v>
      </c>
      <c r="L78" s="15">
        <v>4</v>
      </c>
      <c r="M78" s="15">
        <v>0</v>
      </c>
      <c r="N78" s="15">
        <v>0</v>
      </c>
      <c r="O78" s="18">
        <v>0</v>
      </c>
      <c r="P78" s="15">
        <v>0</v>
      </c>
      <c r="Q78" s="30">
        <f t="shared" si="33"/>
        <v>50.273972602739725</v>
      </c>
      <c r="R78" s="23">
        <f t="shared" si="34"/>
        <v>799</v>
      </c>
      <c r="S78" s="23">
        <f t="shared" si="35"/>
        <v>348</v>
      </c>
      <c r="T78" s="23">
        <f t="shared" si="36"/>
        <v>30</v>
      </c>
      <c r="U78" s="23">
        <f t="shared" si="37"/>
        <v>0</v>
      </c>
      <c r="V78" s="23">
        <f t="shared" si="38"/>
        <v>0</v>
      </c>
      <c r="W78" s="23">
        <f t="shared" si="39"/>
        <v>0</v>
      </c>
      <c r="X78" s="23">
        <f t="shared" si="40"/>
        <v>0</v>
      </c>
      <c r="Y78" s="23">
        <f t="shared" si="41"/>
        <v>20</v>
      </c>
      <c r="Z78" s="17">
        <f t="shared" si="42"/>
        <v>1197</v>
      </c>
      <c r="AA78" s="37">
        <f t="shared" si="32"/>
        <v>63</v>
      </c>
    </row>
    <row r="79" spans="1:27" ht="19.899999999999999" customHeight="1" x14ac:dyDescent="0.3">
      <c r="A79" s="27">
        <v>353</v>
      </c>
      <c r="B79" s="27" t="s">
        <v>260</v>
      </c>
      <c r="C79" s="27" t="s">
        <v>260</v>
      </c>
      <c r="D79" s="27" t="s">
        <v>260</v>
      </c>
      <c r="E79" s="27" t="s">
        <v>182</v>
      </c>
      <c r="F79" s="28">
        <v>27866</v>
      </c>
      <c r="G79" s="29">
        <v>2</v>
      </c>
      <c r="H79" s="14"/>
      <c r="I79" s="29">
        <v>1</v>
      </c>
      <c r="J79" s="36">
        <v>49</v>
      </c>
      <c r="K79" s="34">
        <v>260</v>
      </c>
      <c r="L79" s="15">
        <v>4</v>
      </c>
      <c r="M79" s="15">
        <v>0</v>
      </c>
      <c r="N79" s="15">
        <v>2</v>
      </c>
      <c r="O79" s="18">
        <v>0</v>
      </c>
      <c r="P79" s="15">
        <v>0</v>
      </c>
      <c r="Q79" s="30">
        <f t="shared" si="33"/>
        <v>44.394520547945206</v>
      </c>
      <c r="R79" s="23">
        <f t="shared" si="34"/>
        <v>833</v>
      </c>
      <c r="S79" s="23">
        <f t="shared" si="35"/>
        <v>260</v>
      </c>
      <c r="T79" s="23">
        <f t="shared" si="36"/>
        <v>30</v>
      </c>
      <c r="U79" s="23">
        <f t="shared" si="37"/>
        <v>0</v>
      </c>
      <c r="V79" s="23">
        <f t="shared" si="38"/>
        <v>10</v>
      </c>
      <c r="W79" s="23">
        <f t="shared" si="39"/>
        <v>0</v>
      </c>
      <c r="X79" s="23">
        <f t="shared" si="40"/>
        <v>0</v>
      </c>
      <c r="Y79" s="23">
        <f t="shared" si="41"/>
        <v>10</v>
      </c>
      <c r="Z79" s="17">
        <f t="shared" si="42"/>
        <v>1143</v>
      </c>
      <c r="AA79" s="37">
        <f t="shared" si="32"/>
        <v>64</v>
      </c>
    </row>
    <row r="80" spans="1:27" ht="19.899999999999999" customHeight="1" x14ac:dyDescent="0.3">
      <c r="A80" s="27">
        <v>323</v>
      </c>
      <c r="B80" s="27" t="s">
        <v>260</v>
      </c>
      <c r="C80" s="27" t="s">
        <v>260</v>
      </c>
      <c r="D80" s="27" t="s">
        <v>260</v>
      </c>
      <c r="E80" s="27" t="s">
        <v>164</v>
      </c>
      <c r="F80" s="28">
        <v>27297</v>
      </c>
      <c r="G80" s="29">
        <v>2</v>
      </c>
      <c r="H80" s="14"/>
      <c r="I80" s="29">
        <v>1</v>
      </c>
      <c r="J80" s="36">
        <v>39</v>
      </c>
      <c r="K80" s="34">
        <v>390</v>
      </c>
      <c r="L80" s="15">
        <v>0</v>
      </c>
      <c r="M80" s="15">
        <v>0</v>
      </c>
      <c r="N80" s="15">
        <v>0</v>
      </c>
      <c r="O80" s="18">
        <v>1</v>
      </c>
      <c r="P80" s="15">
        <v>0</v>
      </c>
      <c r="Q80" s="30">
        <f t="shared" si="33"/>
        <v>45.953424657534249</v>
      </c>
      <c r="R80" s="23">
        <f t="shared" si="34"/>
        <v>663</v>
      </c>
      <c r="S80" s="23">
        <f t="shared" si="35"/>
        <v>390</v>
      </c>
      <c r="T80" s="23">
        <f t="shared" si="36"/>
        <v>0</v>
      </c>
      <c r="U80" s="23">
        <f t="shared" si="37"/>
        <v>0</v>
      </c>
      <c r="V80" s="23">
        <f t="shared" si="38"/>
        <v>0</v>
      </c>
      <c r="W80" s="23">
        <f t="shared" si="39"/>
        <v>10</v>
      </c>
      <c r="X80" s="23">
        <f t="shared" si="40"/>
        <v>0</v>
      </c>
      <c r="Y80" s="23">
        <f t="shared" si="41"/>
        <v>10</v>
      </c>
      <c r="Z80" s="17">
        <f t="shared" si="42"/>
        <v>1073</v>
      </c>
      <c r="AA80" s="37">
        <f t="shared" si="32"/>
        <v>65</v>
      </c>
    </row>
    <row r="81" spans="1:27" ht="19.899999999999999" customHeight="1" x14ac:dyDescent="0.3">
      <c r="A81" s="27">
        <v>241</v>
      </c>
      <c r="B81" s="27" t="s">
        <v>260</v>
      </c>
      <c r="C81" s="27" t="s">
        <v>260</v>
      </c>
      <c r="D81" s="27" t="s">
        <v>260</v>
      </c>
      <c r="E81" s="27" t="s">
        <v>131</v>
      </c>
      <c r="F81" s="28">
        <v>34678</v>
      </c>
      <c r="G81" s="29">
        <v>2</v>
      </c>
      <c r="H81" s="14"/>
      <c r="I81" s="29">
        <v>1</v>
      </c>
      <c r="J81" s="36">
        <v>42</v>
      </c>
      <c r="K81" s="34">
        <v>294</v>
      </c>
      <c r="L81" s="15">
        <v>0</v>
      </c>
      <c r="M81" s="15">
        <v>0</v>
      </c>
      <c r="N81" s="15">
        <v>2</v>
      </c>
      <c r="O81" s="18">
        <v>0</v>
      </c>
      <c r="P81" s="15">
        <v>0</v>
      </c>
      <c r="Q81" s="30">
        <f t="shared" si="33"/>
        <v>25.731506849315068</v>
      </c>
      <c r="R81" s="23">
        <f t="shared" si="34"/>
        <v>714</v>
      </c>
      <c r="S81" s="23">
        <f t="shared" si="35"/>
        <v>294</v>
      </c>
      <c r="T81" s="23">
        <f t="shared" si="36"/>
        <v>0</v>
      </c>
      <c r="U81" s="23">
        <f t="shared" si="37"/>
        <v>0</v>
      </c>
      <c r="V81" s="23">
        <f t="shared" si="38"/>
        <v>10</v>
      </c>
      <c r="W81" s="23">
        <f t="shared" si="39"/>
        <v>0</v>
      </c>
      <c r="X81" s="23">
        <f t="shared" si="40"/>
        <v>0</v>
      </c>
      <c r="Y81" s="23">
        <f t="shared" si="41"/>
        <v>10</v>
      </c>
      <c r="Z81" s="17">
        <f t="shared" si="42"/>
        <v>1028</v>
      </c>
      <c r="AA81" s="37">
        <f t="shared" si="32"/>
        <v>66</v>
      </c>
    </row>
    <row r="82" spans="1:27" ht="19.899999999999999" customHeight="1" x14ac:dyDescent="0.3">
      <c r="A82" s="27">
        <v>317</v>
      </c>
      <c r="B82" s="27" t="s">
        <v>260</v>
      </c>
      <c r="C82" s="27" t="s">
        <v>260</v>
      </c>
      <c r="D82" s="27" t="s">
        <v>260</v>
      </c>
      <c r="E82" s="27" t="s">
        <v>158</v>
      </c>
      <c r="F82" s="28">
        <v>26355</v>
      </c>
      <c r="G82" s="29">
        <v>2</v>
      </c>
      <c r="H82" s="14"/>
      <c r="I82" s="29">
        <v>1</v>
      </c>
      <c r="J82" s="34">
        <v>39</v>
      </c>
      <c r="K82" s="34">
        <v>320</v>
      </c>
      <c r="L82" s="15">
        <v>0</v>
      </c>
      <c r="M82" s="15">
        <v>0</v>
      </c>
      <c r="N82" s="15">
        <v>3</v>
      </c>
      <c r="O82" s="18">
        <v>0</v>
      </c>
      <c r="P82" s="15">
        <v>0</v>
      </c>
      <c r="Q82" s="30">
        <f t="shared" si="33"/>
        <v>48.534246575342465</v>
      </c>
      <c r="R82" s="23">
        <f t="shared" si="34"/>
        <v>663</v>
      </c>
      <c r="S82" s="23">
        <f t="shared" si="35"/>
        <v>320</v>
      </c>
      <c r="T82" s="23">
        <f t="shared" si="36"/>
        <v>0</v>
      </c>
      <c r="U82" s="23">
        <f t="shared" si="37"/>
        <v>0</v>
      </c>
      <c r="V82" s="23">
        <f t="shared" si="38"/>
        <v>20</v>
      </c>
      <c r="W82" s="23">
        <f t="shared" si="39"/>
        <v>0</v>
      </c>
      <c r="X82" s="23">
        <f t="shared" si="40"/>
        <v>0</v>
      </c>
      <c r="Y82" s="23">
        <f t="shared" si="41"/>
        <v>10</v>
      </c>
      <c r="Z82" s="17">
        <f t="shared" si="42"/>
        <v>1013</v>
      </c>
      <c r="AA82" s="37">
        <f t="shared" si="32"/>
        <v>67</v>
      </c>
    </row>
    <row r="83" spans="1:27" ht="19.899999999999999" customHeight="1" x14ac:dyDescent="0.3">
      <c r="A83" s="27">
        <v>309</v>
      </c>
      <c r="B83" s="27" t="s">
        <v>260</v>
      </c>
      <c r="C83" s="27" t="s">
        <v>260</v>
      </c>
      <c r="D83" s="27" t="s">
        <v>260</v>
      </c>
      <c r="E83" s="27" t="s">
        <v>156</v>
      </c>
      <c r="F83" s="28">
        <v>24638</v>
      </c>
      <c r="G83" s="29">
        <v>1</v>
      </c>
      <c r="H83" s="14"/>
      <c r="I83" s="29">
        <v>2</v>
      </c>
      <c r="J83" s="36">
        <v>34</v>
      </c>
      <c r="K83" s="34">
        <v>334</v>
      </c>
      <c r="L83" s="15">
        <v>0</v>
      </c>
      <c r="M83" s="15">
        <v>0</v>
      </c>
      <c r="N83" s="15">
        <v>0</v>
      </c>
      <c r="O83" s="18">
        <v>0</v>
      </c>
      <c r="P83" s="15">
        <v>0</v>
      </c>
      <c r="Q83" s="30">
        <f t="shared" si="33"/>
        <v>53.238356164383561</v>
      </c>
      <c r="R83" s="23">
        <f t="shared" si="34"/>
        <v>578</v>
      </c>
      <c r="S83" s="23">
        <f t="shared" si="35"/>
        <v>334</v>
      </c>
      <c r="T83" s="23">
        <f t="shared" si="36"/>
        <v>0</v>
      </c>
      <c r="U83" s="23">
        <f t="shared" si="37"/>
        <v>0</v>
      </c>
      <c r="V83" s="23">
        <f t="shared" si="38"/>
        <v>0</v>
      </c>
      <c r="W83" s="23">
        <f t="shared" si="39"/>
        <v>0</v>
      </c>
      <c r="X83" s="23">
        <f t="shared" si="40"/>
        <v>0</v>
      </c>
      <c r="Y83" s="23">
        <f t="shared" si="41"/>
        <v>20</v>
      </c>
      <c r="Z83" s="17">
        <f t="shared" si="42"/>
        <v>932</v>
      </c>
      <c r="AA83" s="37">
        <f t="shared" si="32"/>
        <v>68</v>
      </c>
    </row>
    <row r="84" spans="1:27" ht="19.899999999999999" customHeight="1" x14ac:dyDescent="0.3">
      <c r="A84" s="27">
        <v>536</v>
      </c>
      <c r="B84" s="27" t="s">
        <v>260</v>
      </c>
      <c r="C84" s="27" t="s">
        <v>260</v>
      </c>
      <c r="D84" s="27" t="s">
        <v>260</v>
      </c>
      <c r="E84" s="27" t="s">
        <v>244</v>
      </c>
      <c r="F84" s="28">
        <v>23023</v>
      </c>
      <c r="G84" s="29">
        <v>2</v>
      </c>
      <c r="H84" s="14"/>
      <c r="I84" s="29">
        <v>1</v>
      </c>
      <c r="J84" s="36">
        <v>31</v>
      </c>
      <c r="K84" s="34">
        <v>340</v>
      </c>
      <c r="L84" s="15">
        <v>0</v>
      </c>
      <c r="M84" s="15">
        <v>3</v>
      </c>
      <c r="N84" s="15">
        <v>0</v>
      </c>
      <c r="O84" s="18">
        <v>0</v>
      </c>
      <c r="P84" s="15">
        <v>0</v>
      </c>
      <c r="Q84" s="30">
        <f t="shared" si="33"/>
        <v>57.663013698630138</v>
      </c>
      <c r="R84" s="23">
        <f t="shared" si="34"/>
        <v>527</v>
      </c>
      <c r="S84" s="23">
        <f t="shared" si="35"/>
        <v>340</v>
      </c>
      <c r="T84" s="23">
        <f t="shared" si="36"/>
        <v>0</v>
      </c>
      <c r="U84" s="23">
        <f t="shared" si="37"/>
        <v>15</v>
      </c>
      <c r="V84" s="23">
        <f t="shared" si="38"/>
        <v>0</v>
      </c>
      <c r="W84" s="23">
        <f t="shared" si="39"/>
        <v>0</v>
      </c>
      <c r="X84" s="23">
        <f t="shared" si="40"/>
        <v>0</v>
      </c>
      <c r="Y84" s="23">
        <f t="shared" si="41"/>
        <v>20</v>
      </c>
      <c r="Z84" s="17">
        <f t="shared" si="42"/>
        <v>902</v>
      </c>
      <c r="AA84" s="37">
        <f t="shared" si="32"/>
        <v>69</v>
      </c>
    </row>
    <row r="85" spans="1:27" ht="19.899999999999999" customHeight="1" x14ac:dyDescent="0.3">
      <c r="A85" s="27">
        <v>345</v>
      </c>
      <c r="B85" s="27" t="s">
        <v>260</v>
      </c>
      <c r="C85" s="27" t="s">
        <v>260</v>
      </c>
      <c r="D85" s="27" t="s">
        <v>260</v>
      </c>
      <c r="E85" s="27" t="s">
        <v>179</v>
      </c>
      <c r="F85" s="28">
        <v>30705</v>
      </c>
      <c r="G85" s="29">
        <v>2</v>
      </c>
      <c r="H85" s="14"/>
      <c r="I85" s="29">
        <v>1</v>
      </c>
      <c r="J85" s="34">
        <v>30</v>
      </c>
      <c r="K85" s="34">
        <v>210</v>
      </c>
      <c r="L85" s="15">
        <v>0</v>
      </c>
      <c r="M85" s="15">
        <v>0</v>
      </c>
      <c r="N85" s="15">
        <v>2</v>
      </c>
      <c r="O85" s="18">
        <v>0</v>
      </c>
      <c r="P85" s="15">
        <v>0</v>
      </c>
      <c r="Q85" s="30">
        <f t="shared" si="33"/>
        <v>36.61643835616438</v>
      </c>
      <c r="R85" s="23">
        <f t="shared" si="34"/>
        <v>510</v>
      </c>
      <c r="S85" s="23">
        <f t="shared" si="35"/>
        <v>210</v>
      </c>
      <c r="T85" s="23">
        <f t="shared" si="36"/>
        <v>0</v>
      </c>
      <c r="U85" s="23">
        <f t="shared" si="37"/>
        <v>0</v>
      </c>
      <c r="V85" s="23">
        <f t="shared" si="38"/>
        <v>10</v>
      </c>
      <c r="W85" s="23">
        <f t="shared" si="39"/>
        <v>0</v>
      </c>
      <c r="X85" s="23">
        <f t="shared" si="40"/>
        <v>0</v>
      </c>
      <c r="Y85" s="23">
        <f t="shared" si="41"/>
        <v>10</v>
      </c>
      <c r="Z85" s="17">
        <f t="shared" si="42"/>
        <v>740</v>
      </c>
      <c r="AA85" s="37">
        <f t="shared" si="32"/>
        <v>70</v>
      </c>
    </row>
    <row r="86" spans="1:27" ht="19.899999999999999" customHeight="1" x14ac:dyDescent="0.3">
      <c r="A86" s="27">
        <v>274</v>
      </c>
      <c r="B86" s="27" t="s">
        <v>260</v>
      </c>
      <c r="C86" s="27" t="s">
        <v>260</v>
      </c>
      <c r="D86" s="27" t="s">
        <v>260</v>
      </c>
      <c r="E86" s="27" t="s">
        <v>138</v>
      </c>
      <c r="F86" s="28">
        <v>30345</v>
      </c>
      <c r="G86" s="29">
        <v>1</v>
      </c>
      <c r="H86" s="14"/>
      <c r="I86" s="29">
        <v>2</v>
      </c>
      <c r="J86" s="34">
        <v>22</v>
      </c>
      <c r="K86" s="34">
        <v>190</v>
      </c>
      <c r="L86" s="15">
        <v>0</v>
      </c>
      <c r="M86" s="15">
        <v>0</v>
      </c>
      <c r="N86" s="15">
        <v>0</v>
      </c>
      <c r="O86" s="18">
        <v>0</v>
      </c>
      <c r="P86" s="15">
        <v>0</v>
      </c>
      <c r="Q86" s="30">
        <f t="shared" si="33"/>
        <v>37.602739726027394</v>
      </c>
      <c r="R86" s="23">
        <f t="shared" si="34"/>
        <v>374</v>
      </c>
      <c r="S86" s="23">
        <f t="shared" si="35"/>
        <v>190</v>
      </c>
      <c r="T86" s="23">
        <f t="shared" si="36"/>
        <v>0</v>
      </c>
      <c r="U86" s="23">
        <f t="shared" si="37"/>
        <v>0</v>
      </c>
      <c r="V86" s="23">
        <f t="shared" si="38"/>
        <v>0</v>
      </c>
      <c r="W86" s="23">
        <f t="shared" si="39"/>
        <v>0</v>
      </c>
      <c r="X86" s="23">
        <f t="shared" si="40"/>
        <v>0</v>
      </c>
      <c r="Y86" s="23">
        <f t="shared" si="41"/>
        <v>10</v>
      </c>
      <c r="Z86" s="17">
        <f t="shared" si="42"/>
        <v>574</v>
      </c>
      <c r="AA86" s="37">
        <f t="shared" si="32"/>
        <v>71</v>
      </c>
    </row>
    <row r="87" spans="1:27" ht="19.899999999999999" customHeight="1" x14ac:dyDescent="0.3">
      <c r="A87" s="27">
        <v>546</v>
      </c>
      <c r="B87" s="27" t="s">
        <v>260</v>
      </c>
      <c r="C87" s="27" t="s">
        <v>260</v>
      </c>
      <c r="D87" s="27" t="s">
        <v>260</v>
      </c>
      <c r="E87" s="27" t="s">
        <v>248</v>
      </c>
      <c r="F87" s="28">
        <v>20745</v>
      </c>
      <c r="G87" s="29">
        <v>2</v>
      </c>
      <c r="H87" s="14"/>
      <c r="I87" s="29">
        <v>1</v>
      </c>
      <c r="J87" s="36">
        <v>22</v>
      </c>
      <c r="K87" s="34">
        <v>180</v>
      </c>
      <c r="L87" s="15">
        <v>0</v>
      </c>
      <c r="M87" s="15">
        <v>0</v>
      </c>
      <c r="N87" s="15">
        <v>0</v>
      </c>
      <c r="O87" s="18">
        <v>0</v>
      </c>
      <c r="P87" s="15">
        <v>0</v>
      </c>
      <c r="Q87" s="30">
        <f t="shared" si="33"/>
        <v>63.904109589041099</v>
      </c>
      <c r="R87" s="23">
        <f t="shared" si="34"/>
        <v>374</v>
      </c>
      <c r="S87" s="23">
        <f t="shared" si="35"/>
        <v>180</v>
      </c>
      <c r="T87" s="23">
        <f t="shared" si="36"/>
        <v>0</v>
      </c>
      <c r="U87" s="23">
        <f t="shared" si="37"/>
        <v>0</v>
      </c>
      <c r="V87" s="23">
        <f t="shared" si="38"/>
        <v>0</v>
      </c>
      <c r="W87" s="23">
        <f t="shared" si="39"/>
        <v>0</v>
      </c>
      <c r="X87" s="23">
        <f t="shared" si="40"/>
        <v>0</v>
      </c>
      <c r="Y87" s="23">
        <f t="shared" si="41"/>
        <v>20</v>
      </c>
      <c r="Z87" s="17">
        <f t="shared" si="42"/>
        <v>574</v>
      </c>
      <c r="AA87" s="37">
        <f t="shared" si="32"/>
        <v>72</v>
      </c>
    </row>
    <row r="88" spans="1:27" ht="19.899999999999999" customHeight="1" x14ac:dyDescent="0.3">
      <c r="A88" s="27">
        <v>375</v>
      </c>
      <c r="B88" s="27" t="s">
        <v>260</v>
      </c>
      <c r="C88" s="27" t="s">
        <v>260</v>
      </c>
      <c r="D88" s="27" t="s">
        <v>260</v>
      </c>
      <c r="E88" s="27" t="s">
        <v>188</v>
      </c>
      <c r="F88" s="28">
        <v>22824</v>
      </c>
      <c r="G88" s="29">
        <v>2</v>
      </c>
      <c r="H88" s="14"/>
      <c r="I88" s="29">
        <v>1</v>
      </c>
      <c r="J88" s="34">
        <v>18</v>
      </c>
      <c r="K88" s="34">
        <v>160</v>
      </c>
      <c r="L88" s="15">
        <v>0</v>
      </c>
      <c r="M88" s="15">
        <v>0</v>
      </c>
      <c r="N88" s="15">
        <v>0</v>
      </c>
      <c r="O88" s="18">
        <v>0</v>
      </c>
      <c r="P88" s="15">
        <v>0</v>
      </c>
      <c r="Q88" s="30">
        <f t="shared" si="33"/>
        <v>58.208219178082189</v>
      </c>
      <c r="R88" s="23">
        <f t="shared" si="34"/>
        <v>306</v>
      </c>
      <c r="S88" s="23">
        <f t="shared" si="35"/>
        <v>160</v>
      </c>
      <c r="T88" s="23">
        <f t="shared" si="36"/>
        <v>0</v>
      </c>
      <c r="U88" s="23">
        <f t="shared" si="37"/>
        <v>0</v>
      </c>
      <c r="V88" s="23">
        <f t="shared" si="38"/>
        <v>0</v>
      </c>
      <c r="W88" s="23">
        <f t="shared" si="39"/>
        <v>0</v>
      </c>
      <c r="X88" s="23">
        <f t="shared" si="40"/>
        <v>0</v>
      </c>
      <c r="Y88" s="23">
        <f t="shared" si="41"/>
        <v>20</v>
      </c>
      <c r="Z88" s="17">
        <f t="shared" si="42"/>
        <v>486</v>
      </c>
      <c r="AA88" s="37">
        <f t="shared" si="32"/>
        <v>73</v>
      </c>
    </row>
    <row r="89" spans="1:27" ht="19.899999999999999" customHeight="1" x14ac:dyDescent="0.3">
      <c r="A89" s="27">
        <v>302</v>
      </c>
      <c r="B89" s="27" t="s">
        <v>260</v>
      </c>
      <c r="C89" s="27" t="s">
        <v>260</v>
      </c>
      <c r="D89" s="27" t="s">
        <v>260</v>
      </c>
      <c r="E89" s="27" t="s">
        <v>154</v>
      </c>
      <c r="F89" s="28">
        <v>27443</v>
      </c>
      <c r="G89" s="29">
        <v>2</v>
      </c>
      <c r="H89" s="14"/>
      <c r="I89" s="29">
        <v>1</v>
      </c>
      <c r="J89" s="34">
        <v>15</v>
      </c>
      <c r="K89" s="34">
        <v>135</v>
      </c>
      <c r="L89" s="15">
        <v>0</v>
      </c>
      <c r="M89" s="15">
        <v>3</v>
      </c>
      <c r="N89" s="15">
        <v>0</v>
      </c>
      <c r="O89" s="18">
        <v>0</v>
      </c>
      <c r="P89" s="15">
        <v>0</v>
      </c>
      <c r="Q89" s="30">
        <f t="shared" si="33"/>
        <v>45.553424657534244</v>
      </c>
      <c r="R89" s="23">
        <f t="shared" si="34"/>
        <v>255</v>
      </c>
      <c r="S89" s="23">
        <f t="shared" si="35"/>
        <v>135</v>
      </c>
      <c r="T89" s="23">
        <f t="shared" si="36"/>
        <v>0</v>
      </c>
      <c r="U89" s="23">
        <f t="shared" si="37"/>
        <v>15</v>
      </c>
      <c r="V89" s="23">
        <f t="shared" si="38"/>
        <v>0</v>
      </c>
      <c r="W89" s="23">
        <f t="shared" si="39"/>
        <v>0</v>
      </c>
      <c r="X89" s="23">
        <f t="shared" si="40"/>
        <v>0</v>
      </c>
      <c r="Y89" s="23">
        <f t="shared" si="41"/>
        <v>10</v>
      </c>
      <c r="Z89" s="17">
        <f t="shared" si="42"/>
        <v>415</v>
      </c>
      <c r="AA89" s="37">
        <f t="shared" si="32"/>
        <v>74</v>
      </c>
    </row>
    <row r="90" spans="1:27" ht="19.899999999999999" customHeight="1" x14ac:dyDescent="0.3">
      <c r="A90" s="27">
        <v>390</v>
      </c>
      <c r="B90" s="27" t="s">
        <v>260</v>
      </c>
      <c r="C90" s="27" t="s">
        <v>260</v>
      </c>
      <c r="D90" s="27" t="s">
        <v>260</v>
      </c>
      <c r="E90" s="27" t="s">
        <v>193</v>
      </c>
      <c r="F90" s="28">
        <v>25599</v>
      </c>
      <c r="G90" s="29">
        <v>1</v>
      </c>
      <c r="H90" s="14"/>
      <c r="I90" s="29"/>
      <c r="J90" s="36">
        <v>10</v>
      </c>
      <c r="K90" s="34">
        <v>70</v>
      </c>
      <c r="L90" s="15">
        <v>0</v>
      </c>
      <c r="M90" s="15">
        <v>0</v>
      </c>
      <c r="N90" s="15">
        <v>0</v>
      </c>
      <c r="O90" s="18">
        <v>2</v>
      </c>
      <c r="P90" s="15">
        <v>0</v>
      </c>
      <c r="Q90" s="30">
        <f t="shared" si="33"/>
        <v>50.605479452054794</v>
      </c>
      <c r="R90" s="23">
        <f t="shared" si="34"/>
        <v>170</v>
      </c>
      <c r="S90" s="23">
        <f t="shared" si="35"/>
        <v>70</v>
      </c>
      <c r="T90" s="23">
        <f t="shared" si="36"/>
        <v>0</v>
      </c>
      <c r="U90" s="23">
        <f t="shared" si="37"/>
        <v>0</v>
      </c>
      <c r="V90" s="23">
        <f t="shared" si="38"/>
        <v>0</v>
      </c>
      <c r="W90" s="23">
        <f t="shared" si="39"/>
        <v>20</v>
      </c>
      <c r="X90" s="23">
        <f t="shared" si="40"/>
        <v>0</v>
      </c>
      <c r="Y90" s="23">
        <f t="shared" si="41"/>
        <v>20</v>
      </c>
      <c r="Z90" s="17">
        <f t="shared" si="42"/>
        <v>280</v>
      </c>
      <c r="AA90" s="37">
        <f t="shared" si="32"/>
        <v>75</v>
      </c>
    </row>
    <row r="91" spans="1:27" ht="19.899999999999999" customHeight="1" x14ac:dyDescent="0.3">
      <c r="A91" s="27">
        <v>444</v>
      </c>
      <c r="B91" s="27" t="s">
        <v>260</v>
      </c>
      <c r="C91" s="27" t="s">
        <v>260</v>
      </c>
      <c r="D91" s="27" t="s">
        <v>260</v>
      </c>
      <c r="E91" s="27" t="s">
        <v>212</v>
      </c>
      <c r="F91" s="28">
        <v>25903</v>
      </c>
      <c r="G91" s="29">
        <v>2</v>
      </c>
      <c r="H91" s="14"/>
      <c r="I91" s="29">
        <v>1</v>
      </c>
      <c r="J91" s="34">
        <v>9</v>
      </c>
      <c r="K91" s="34">
        <v>90</v>
      </c>
      <c r="L91" s="15">
        <v>0</v>
      </c>
      <c r="M91" s="15">
        <v>3</v>
      </c>
      <c r="N91" s="15">
        <v>0</v>
      </c>
      <c r="O91" s="18">
        <v>0</v>
      </c>
      <c r="P91" s="15">
        <v>0</v>
      </c>
      <c r="Q91" s="30">
        <f t="shared" si="33"/>
        <v>49.772602739726025</v>
      </c>
      <c r="R91" s="23">
        <f t="shared" si="34"/>
        <v>153</v>
      </c>
      <c r="S91" s="23">
        <f t="shared" si="35"/>
        <v>90</v>
      </c>
      <c r="T91" s="23">
        <f t="shared" si="36"/>
        <v>0</v>
      </c>
      <c r="U91" s="23">
        <f t="shared" si="37"/>
        <v>15</v>
      </c>
      <c r="V91" s="23">
        <f t="shared" si="38"/>
        <v>0</v>
      </c>
      <c r="W91" s="23">
        <f t="shared" si="39"/>
        <v>0</v>
      </c>
      <c r="X91" s="23">
        <f t="shared" si="40"/>
        <v>0</v>
      </c>
      <c r="Y91" s="23">
        <f t="shared" si="41"/>
        <v>10</v>
      </c>
      <c r="Z91" s="17">
        <f t="shared" si="42"/>
        <v>268</v>
      </c>
      <c r="AA91" s="37">
        <f t="shared" si="32"/>
        <v>76</v>
      </c>
    </row>
    <row r="92" spans="1:27" ht="19.899999999999999" customHeight="1" x14ac:dyDescent="0.3">
      <c r="A92" s="27">
        <v>346</v>
      </c>
      <c r="B92" s="27" t="s">
        <v>260</v>
      </c>
      <c r="C92" s="27" t="s">
        <v>260</v>
      </c>
      <c r="D92" s="27" t="s">
        <v>260</v>
      </c>
      <c r="E92" s="27" t="s">
        <v>180</v>
      </c>
      <c r="F92" s="28">
        <v>30441</v>
      </c>
      <c r="G92" s="29">
        <v>1</v>
      </c>
      <c r="H92" s="14"/>
      <c r="I92" s="29">
        <v>2</v>
      </c>
      <c r="J92" s="34">
        <v>8</v>
      </c>
      <c r="K92" s="34">
        <v>80</v>
      </c>
      <c r="L92" s="15">
        <v>0</v>
      </c>
      <c r="M92" s="15">
        <v>0</v>
      </c>
      <c r="N92" s="15">
        <v>2</v>
      </c>
      <c r="O92" s="18">
        <v>0</v>
      </c>
      <c r="P92" s="15">
        <v>0</v>
      </c>
      <c r="Q92" s="30">
        <f t="shared" si="33"/>
        <v>37.339726027397262</v>
      </c>
      <c r="R92" s="23">
        <f t="shared" si="34"/>
        <v>136</v>
      </c>
      <c r="S92" s="23">
        <f t="shared" si="35"/>
        <v>80</v>
      </c>
      <c r="T92" s="23">
        <f t="shared" si="36"/>
        <v>0</v>
      </c>
      <c r="U92" s="23">
        <f t="shared" si="37"/>
        <v>0</v>
      </c>
      <c r="V92" s="23">
        <f t="shared" si="38"/>
        <v>10</v>
      </c>
      <c r="W92" s="23">
        <f t="shared" si="39"/>
        <v>0</v>
      </c>
      <c r="X92" s="23">
        <f t="shared" si="40"/>
        <v>0</v>
      </c>
      <c r="Y92" s="23">
        <f t="shared" si="41"/>
        <v>10</v>
      </c>
      <c r="Z92" s="17">
        <f t="shared" si="42"/>
        <v>236</v>
      </c>
      <c r="AA92" s="37">
        <f t="shared" si="32"/>
        <v>77</v>
      </c>
    </row>
    <row r="93" spans="1:27" ht="19.899999999999999" customHeight="1" x14ac:dyDescent="0.3">
      <c r="A93" s="27">
        <v>404</v>
      </c>
      <c r="B93" s="27" t="s">
        <v>260</v>
      </c>
      <c r="C93" s="27" t="s">
        <v>260</v>
      </c>
      <c r="D93" s="27" t="s">
        <v>260</v>
      </c>
      <c r="E93" s="27" t="s">
        <v>200</v>
      </c>
      <c r="F93" s="28">
        <v>29778</v>
      </c>
      <c r="G93" s="29">
        <v>1</v>
      </c>
      <c r="H93" s="14"/>
      <c r="I93" s="29">
        <v>2</v>
      </c>
      <c r="J93" s="36">
        <v>8</v>
      </c>
      <c r="K93" s="34">
        <v>30</v>
      </c>
      <c r="L93" s="15">
        <v>0</v>
      </c>
      <c r="M93" s="15">
        <v>3</v>
      </c>
      <c r="N93" s="15">
        <v>3</v>
      </c>
      <c r="O93" s="18">
        <v>0</v>
      </c>
      <c r="P93" s="15">
        <v>80</v>
      </c>
      <c r="Q93" s="30">
        <f t="shared" si="33"/>
        <v>39.156164383561645</v>
      </c>
      <c r="R93" s="23">
        <f t="shared" si="34"/>
        <v>136</v>
      </c>
      <c r="S93" s="23">
        <f t="shared" si="35"/>
        <v>30</v>
      </c>
      <c r="T93" s="23">
        <f t="shared" si="36"/>
        <v>0</v>
      </c>
      <c r="U93" s="23">
        <f t="shared" si="37"/>
        <v>15</v>
      </c>
      <c r="V93" s="23">
        <f t="shared" si="38"/>
        <v>20</v>
      </c>
      <c r="W93" s="23">
        <f t="shared" si="39"/>
        <v>0</v>
      </c>
      <c r="X93" s="23">
        <f t="shared" si="40"/>
        <v>17</v>
      </c>
      <c r="Y93" s="23">
        <f t="shared" si="41"/>
        <v>10</v>
      </c>
      <c r="Z93" s="17">
        <f t="shared" si="42"/>
        <v>228</v>
      </c>
      <c r="AA93" s="37">
        <f t="shared" si="32"/>
        <v>78</v>
      </c>
    </row>
    <row r="94" spans="1:27" ht="19.899999999999999" customHeight="1" x14ac:dyDescent="0.3">
      <c r="A94" s="27">
        <v>361</v>
      </c>
      <c r="B94" s="27" t="s">
        <v>260</v>
      </c>
      <c r="C94" s="27" t="s">
        <v>260</v>
      </c>
      <c r="D94" s="27" t="s">
        <v>260</v>
      </c>
      <c r="E94" s="27" t="s">
        <v>186</v>
      </c>
      <c r="F94" s="28">
        <v>31428</v>
      </c>
      <c r="G94" s="29">
        <v>1</v>
      </c>
      <c r="H94" s="14"/>
      <c r="I94" s="29">
        <v>2</v>
      </c>
      <c r="J94" s="36">
        <v>6</v>
      </c>
      <c r="K94" s="34">
        <v>42</v>
      </c>
      <c r="L94" s="15">
        <v>4</v>
      </c>
      <c r="M94" s="15">
        <v>0</v>
      </c>
      <c r="N94" s="15">
        <v>4</v>
      </c>
      <c r="O94" s="18">
        <v>0</v>
      </c>
      <c r="P94" s="15">
        <v>0</v>
      </c>
      <c r="Q94" s="30">
        <f t="shared" si="33"/>
        <v>34.635616438356166</v>
      </c>
      <c r="R94" s="23">
        <f t="shared" si="34"/>
        <v>102</v>
      </c>
      <c r="S94" s="23">
        <f t="shared" si="35"/>
        <v>42</v>
      </c>
      <c r="T94" s="23">
        <f t="shared" si="36"/>
        <v>30</v>
      </c>
      <c r="U94" s="23">
        <f t="shared" si="37"/>
        <v>0</v>
      </c>
      <c r="V94" s="23">
        <f t="shared" si="38"/>
        <v>30</v>
      </c>
      <c r="W94" s="23">
        <f t="shared" si="39"/>
        <v>0</v>
      </c>
      <c r="X94" s="23">
        <f t="shared" si="40"/>
        <v>0</v>
      </c>
      <c r="Y94" s="23">
        <f t="shared" si="41"/>
        <v>10</v>
      </c>
      <c r="Z94" s="17">
        <f t="shared" si="42"/>
        <v>214</v>
      </c>
      <c r="AA94" s="37">
        <v>79</v>
      </c>
    </row>
    <row r="95" spans="1:27" ht="19.899999999999999" hidden="1" customHeight="1" x14ac:dyDescent="0.3">
      <c r="A95" s="27">
        <v>96</v>
      </c>
      <c r="B95" s="27" t="s">
        <v>98</v>
      </c>
      <c r="C95" s="27" t="s">
        <v>44</v>
      </c>
      <c r="D95" s="27" t="s">
        <v>62</v>
      </c>
      <c r="E95" s="27" t="s">
        <v>99</v>
      </c>
      <c r="F95" s="28">
        <v>32724</v>
      </c>
      <c r="G95" s="29"/>
      <c r="H95" s="14"/>
      <c r="I95" s="29">
        <v>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8">
        <v>0</v>
      </c>
      <c r="P95" s="15">
        <v>0</v>
      </c>
      <c r="Q95" s="30">
        <f t="shared" si="33"/>
        <v>31.084931506849315</v>
      </c>
      <c r="R95" s="23">
        <f t="shared" si="34"/>
        <v>0</v>
      </c>
      <c r="S95" s="23">
        <f t="shared" si="35"/>
        <v>0</v>
      </c>
      <c r="T95" s="23">
        <f t="shared" si="36"/>
        <v>0</v>
      </c>
      <c r="U95" s="23">
        <f t="shared" si="37"/>
        <v>0</v>
      </c>
      <c r="V95" s="23">
        <f t="shared" si="38"/>
        <v>0</v>
      </c>
      <c r="W95" s="23">
        <f t="shared" si="39"/>
        <v>0</v>
      </c>
      <c r="X95" s="23">
        <f t="shared" si="40"/>
        <v>0</v>
      </c>
      <c r="Y95" s="23">
        <f t="shared" si="41"/>
        <v>10</v>
      </c>
      <c r="Z95" s="17">
        <f t="shared" si="42"/>
        <v>10</v>
      </c>
      <c r="AA95" s="16"/>
    </row>
    <row r="96" spans="1:27" ht="19.899999999999999" customHeight="1" x14ac:dyDescent="0.3">
      <c r="A96" s="27">
        <v>40</v>
      </c>
      <c r="B96" s="27" t="s">
        <v>260</v>
      </c>
      <c r="C96" s="27" t="s">
        <v>260</v>
      </c>
      <c r="D96" s="27" t="s">
        <v>260</v>
      </c>
      <c r="E96" s="27" t="s">
        <v>79</v>
      </c>
      <c r="F96" s="28">
        <v>26758</v>
      </c>
      <c r="G96" s="29">
        <v>2</v>
      </c>
      <c r="H96" s="10"/>
      <c r="I96" s="29">
        <v>1</v>
      </c>
      <c r="J96" s="15">
        <v>0</v>
      </c>
      <c r="K96" s="15">
        <v>0</v>
      </c>
      <c r="L96" s="15">
        <v>5</v>
      </c>
      <c r="M96" s="15">
        <v>3</v>
      </c>
      <c r="N96" s="15">
        <v>1</v>
      </c>
      <c r="O96" s="18">
        <v>3</v>
      </c>
      <c r="P96" s="18">
        <v>0</v>
      </c>
      <c r="Q96" s="30">
        <f t="shared" si="33"/>
        <v>47.43013698630137</v>
      </c>
      <c r="R96" s="23">
        <f t="shared" si="34"/>
        <v>0</v>
      </c>
      <c r="S96" s="23">
        <f t="shared" si="35"/>
        <v>0</v>
      </c>
      <c r="T96" s="23">
        <f t="shared" si="36"/>
        <v>40</v>
      </c>
      <c r="U96" s="23">
        <f t="shared" si="37"/>
        <v>15</v>
      </c>
      <c r="V96" s="23">
        <f t="shared" si="38"/>
        <v>5</v>
      </c>
      <c r="W96" s="23">
        <f t="shared" si="39"/>
        <v>30</v>
      </c>
      <c r="X96" s="23">
        <f t="shared" si="40"/>
        <v>0</v>
      </c>
      <c r="Y96" s="23">
        <f t="shared" si="41"/>
        <v>10</v>
      </c>
      <c r="Z96" s="17">
        <f t="shared" si="42"/>
        <v>100</v>
      </c>
      <c r="AA96" s="37">
        <v>80</v>
      </c>
    </row>
    <row r="97" spans="1:27" ht="19.899999999999999" customHeight="1" x14ac:dyDescent="0.3">
      <c r="A97" s="27">
        <v>382</v>
      </c>
      <c r="B97" s="27" t="s">
        <v>260</v>
      </c>
      <c r="C97" s="27" t="s">
        <v>260</v>
      </c>
      <c r="D97" s="27" t="s">
        <v>260</v>
      </c>
      <c r="E97" s="27" t="s">
        <v>189</v>
      </c>
      <c r="F97" s="28">
        <v>33803</v>
      </c>
      <c r="G97" s="29">
        <v>2</v>
      </c>
      <c r="H97" s="14"/>
      <c r="I97" s="29">
        <v>1</v>
      </c>
      <c r="J97" s="35">
        <v>0</v>
      </c>
      <c r="K97" s="15">
        <v>0</v>
      </c>
      <c r="L97" s="15">
        <v>6</v>
      </c>
      <c r="M97" s="15">
        <v>3</v>
      </c>
      <c r="N97" s="15">
        <v>3</v>
      </c>
      <c r="O97" s="18">
        <v>0</v>
      </c>
      <c r="P97" s="15">
        <v>0</v>
      </c>
      <c r="Q97" s="30">
        <f t="shared" si="33"/>
        <v>28.12876712328767</v>
      </c>
      <c r="R97" s="23">
        <f t="shared" si="34"/>
        <v>0</v>
      </c>
      <c r="S97" s="23">
        <f t="shared" si="35"/>
        <v>0</v>
      </c>
      <c r="T97" s="23">
        <f t="shared" si="36"/>
        <v>50</v>
      </c>
      <c r="U97" s="23">
        <f t="shared" si="37"/>
        <v>15</v>
      </c>
      <c r="V97" s="23">
        <f t="shared" si="38"/>
        <v>20</v>
      </c>
      <c r="W97" s="23">
        <f t="shared" si="39"/>
        <v>0</v>
      </c>
      <c r="X97" s="23">
        <f t="shared" si="40"/>
        <v>0</v>
      </c>
      <c r="Y97" s="23">
        <f t="shared" si="41"/>
        <v>10</v>
      </c>
      <c r="Z97" s="17">
        <f t="shared" si="42"/>
        <v>95</v>
      </c>
      <c r="AA97" s="37">
        <f>AA96+1</f>
        <v>81</v>
      </c>
    </row>
    <row r="98" spans="1:27" ht="19.899999999999999" hidden="1" customHeight="1" x14ac:dyDescent="0.3">
      <c r="A98" s="27">
        <v>128</v>
      </c>
      <c r="B98" s="27" t="s">
        <v>104</v>
      </c>
      <c r="C98" s="27" t="s">
        <v>58</v>
      </c>
      <c r="D98" s="27" t="s">
        <v>96</v>
      </c>
      <c r="E98" s="27" t="s">
        <v>105</v>
      </c>
      <c r="F98" s="28">
        <v>28502</v>
      </c>
      <c r="G98" s="29"/>
      <c r="H98" s="14"/>
      <c r="I98" s="29">
        <v>1</v>
      </c>
      <c r="J98" s="15">
        <v>0</v>
      </c>
      <c r="K98" s="15">
        <v>0</v>
      </c>
      <c r="L98" s="15">
        <v>0</v>
      </c>
      <c r="M98" s="32">
        <v>3</v>
      </c>
      <c r="N98" s="15">
        <v>3</v>
      </c>
      <c r="O98" s="18">
        <v>0</v>
      </c>
      <c r="P98" s="15">
        <v>0</v>
      </c>
      <c r="Q98" s="30">
        <f t="shared" ref="Q98" si="43">(DATE(2020,8,27)-F98)/365</f>
        <v>42.652054794520545</v>
      </c>
      <c r="R98" s="23">
        <f t="shared" ref="R98" si="44">J98*17</f>
        <v>0</v>
      </c>
      <c r="S98" s="23">
        <f t="shared" ref="S98" si="45">K98</f>
        <v>0</v>
      </c>
      <c r="T98" s="23">
        <f t="shared" ref="T98" si="46">IF(L98=0,0,IF(L98=3,20,IF(L98=4,30,IF(L98=5,40,IF(L98=6,50,IF(L98=7,60,IF(L98=8,70,IF(L98=9,80,IF(L98=10,90)))))))))</f>
        <v>0</v>
      </c>
      <c r="U98" s="23">
        <f t="shared" ref="U98" si="47">IF(M98=3,15,IF(M98=0,0))</f>
        <v>15</v>
      </c>
      <c r="V98" s="23">
        <f t="shared" ref="V98" si="48">IF(N98=0,0,IF(N98=1,5,IF(N98=2,10,IF(N98&gt;=3,(N98-1)*10))))</f>
        <v>20</v>
      </c>
      <c r="W98" s="23">
        <f t="shared" ref="W98" si="49">O98*10</f>
        <v>0</v>
      </c>
      <c r="X98" s="23">
        <f t="shared" ref="X98" si="50">IF(P98&lt;50,0,IF(P98&lt;=59,10,IF(P98&lt;=66,12,IF(P98&lt;=69,15,IF(P98&gt;=70,17)))))</f>
        <v>0</v>
      </c>
      <c r="Y98" s="23">
        <f t="shared" ref="Y98" si="51">IF(Q98=0,0,IF(Q98&lt;=50,10,20))</f>
        <v>10</v>
      </c>
      <c r="Z98" s="17">
        <f t="shared" ref="Z98" si="52">R98+T98+U98+V98+W98+X98+Y98+S98</f>
        <v>45</v>
      </c>
      <c r="AA98" s="16"/>
    </row>
    <row r="99" spans="1:27" ht="19.899999999999999" hidden="1" customHeight="1" x14ac:dyDescent="0.3">
      <c r="A99" s="27">
        <v>150</v>
      </c>
      <c r="B99" s="27" t="s">
        <v>112</v>
      </c>
      <c r="C99" s="27" t="s">
        <v>113</v>
      </c>
      <c r="D99" s="27" t="s">
        <v>46</v>
      </c>
      <c r="E99" s="27" t="s">
        <v>114</v>
      </c>
      <c r="F99" s="28">
        <v>28307</v>
      </c>
      <c r="G99" s="29"/>
      <c r="H99" s="14"/>
      <c r="I99" s="29">
        <v>1</v>
      </c>
      <c r="J99" s="35">
        <v>0</v>
      </c>
      <c r="K99" s="15">
        <v>0</v>
      </c>
      <c r="L99" s="15">
        <v>0</v>
      </c>
      <c r="M99" s="32">
        <v>3</v>
      </c>
      <c r="N99" s="15">
        <v>3</v>
      </c>
      <c r="O99" s="18">
        <v>0</v>
      </c>
      <c r="P99" s="15">
        <v>0</v>
      </c>
      <c r="Q99" s="30">
        <f t="shared" ref="Q99:Q101" si="53">(DATE(2020,8,27)-F99)/365</f>
        <v>43.186301369863017</v>
      </c>
      <c r="R99" s="23">
        <f t="shared" ref="R99:R101" si="54">J99*17</f>
        <v>0</v>
      </c>
      <c r="S99" s="23">
        <f t="shared" ref="S99:S101" si="55">K99</f>
        <v>0</v>
      </c>
      <c r="T99" s="23">
        <f t="shared" ref="T99:T101" si="56">IF(L99=0,0,IF(L99=3,20,IF(L99=4,30,IF(L99=5,40,IF(L99=6,50,IF(L99=7,60,IF(L99=8,70,IF(L99=9,80,IF(L99=10,90)))))))))</f>
        <v>0</v>
      </c>
      <c r="U99" s="23">
        <f t="shared" ref="U99:U101" si="57">IF(M99=3,15,IF(M99=0,0))</f>
        <v>15</v>
      </c>
      <c r="V99" s="23">
        <f t="shared" ref="V99:V101" si="58">IF(N99=0,0,IF(N99=1,5,IF(N99=2,10,IF(N99&gt;=3,(N99-1)*10))))</f>
        <v>20</v>
      </c>
      <c r="W99" s="23">
        <f t="shared" ref="W99:W101" si="59">O99*10</f>
        <v>0</v>
      </c>
      <c r="X99" s="23">
        <f t="shared" ref="X99:X101" si="60">IF(P99&lt;50,0,IF(P99&lt;=59,10,IF(P99&lt;=66,12,IF(P99&lt;=69,15,IF(P99&gt;=70,17)))))</f>
        <v>0</v>
      </c>
      <c r="Y99" s="23">
        <f t="shared" ref="Y99:Y101" si="61">IF(Q99=0,0,IF(Q99&lt;=50,10,20))</f>
        <v>10</v>
      </c>
      <c r="Z99" s="17">
        <f t="shared" ref="Z99:Z101" si="62">R99+T99+U99+V99+W99+X99+Y99+S99</f>
        <v>45</v>
      </c>
      <c r="AA99" s="16"/>
    </row>
    <row r="100" spans="1:27" ht="19.899999999999999" hidden="1" customHeight="1" x14ac:dyDescent="0.3">
      <c r="A100" s="27">
        <v>185</v>
      </c>
      <c r="B100" s="27" t="s">
        <v>71</v>
      </c>
      <c r="C100" s="27" t="s">
        <v>120</v>
      </c>
      <c r="D100" s="27" t="s">
        <v>77</v>
      </c>
      <c r="E100" s="27" t="s">
        <v>121</v>
      </c>
      <c r="F100" s="28">
        <v>19895</v>
      </c>
      <c r="G100" s="29"/>
      <c r="H100" s="14"/>
      <c r="I100" s="29">
        <v>1</v>
      </c>
      <c r="J100" s="34">
        <v>156</v>
      </c>
      <c r="K100" s="34">
        <v>1435</v>
      </c>
      <c r="L100" s="15">
        <v>0</v>
      </c>
      <c r="M100" s="15">
        <v>0</v>
      </c>
      <c r="N100" s="15">
        <v>0</v>
      </c>
      <c r="O100" s="18">
        <v>0</v>
      </c>
      <c r="P100" s="15">
        <v>0</v>
      </c>
      <c r="Q100" s="30">
        <f t="shared" si="53"/>
        <v>66.232876712328761</v>
      </c>
      <c r="R100" s="23">
        <f t="shared" si="54"/>
        <v>2652</v>
      </c>
      <c r="S100" s="23">
        <f t="shared" si="55"/>
        <v>1435</v>
      </c>
      <c r="T100" s="23">
        <f t="shared" si="56"/>
        <v>0</v>
      </c>
      <c r="U100" s="23">
        <f t="shared" si="57"/>
        <v>0</v>
      </c>
      <c r="V100" s="23">
        <f t="shared" si="58"/>
        <v>0</v>
      </c>
      <c r="W100" s="23">
        <f t="shared" si="59"/>
        <v>0</v>
      </c>
      <c r="X100" s="23">
        <f t="shared" si="60"/>
        <v>0</v>
      </c>
      <c r="Y100" s="23">
        <f t="shared" si="61"/>
        <v>20</v>
      </c>
      <c r="Z100" s="17">
        <f t="shared" si="62"/>
        <v>4107</v>
      </c>
      <c r="AA100" s="16"/>
    </row>
    <row r="101" spans="1:27" ht="19.899999999999999" hidden="1" customHeight="1" x14ac:dyDescent="0.3">
      <c r="A101" s="27">
        <v>192</v>
      </c>
      <c r="B101" s="27" t="s">
        <v>101</v>
      </c>
      <c r="C101" s="27" t="s">
        <v>42</v>
      </c>
      <c r="D101" s="27" t="s">
        <v>46</v>
      </c>
      <c r="E101" s="27" t="s">
        <v>122</v>
      </c>
      <c r="F101" s="28">
        <v>25574</v>
      </c>
      <c r="G101" s="29"/>
      <c r="H101" s="14"/>
      <c r="I101" s="29">
        <v>1</v>
      </c>
      <c r="J101" s="36">
        <v>56</v>
      </c>
      <c r="K101" s="34">
        <v>402</v>
      </c>
      <c r="L101" s="15">
        <v>4</v>
      </c>
      <c r="M101" s="15">
        <v>0</v>
      </c>
      <c r="N101" s="15">
        <v>0</v>
      </c>
      <c r="O101" s="18">
        <v>0</v>
      </c>
      <c r="P101" s="15">
        <v>0</v>
      </c>
      <c r="Q101" s="30">
        <f t="shared" si="53"/>
        <v>50.673972602739724</v>
      </c>
      <c r="R101" s="23">
        <f t="shared" si="54"/>
        <v>952</v>
      </c>
      <c r="S101" s="23">
        <f t="shared" si="55"/>
        <v>402</v>
      </c>
      <c r="T101" s="23">
        <f t="shared" si="56"/>
        <v>30</v>
      </c>
      <c r="U101" s="23">
        <f t="shared" si="57"/>
        <v>0</v>
      </c>
      <c r="V101" s="23">
        <f t="shared" si="58"/>
        <v>0</v>
      </c>
      <c r="W101" s="23">
        <f t="shared" si="59"/>
        <v>0</v>
      </c>
      <c r="X101" s="23">
        <f t="shared" si="60"/>
        <v>0</v>
      </c>
      <c r="Y101" s="23">
        <f t="shared" si="61"/>
        <v>20</v>
      </c>
      <c r="Z101" s="17">
        <f t="shared" si="62"/>
        <v>1404</v>
      </c>
      <c r="AA101" s="16"/>
    </row>
    <row r="102" spans="1:27" ht="19.899999999999999" hidden="1" customHeight="1" x14ac:dyDescent="0.3">
      <c r="A102" s="27">
        <v>278</v>
      </c>
      <c r="B102" s="27" t="s">
        <v>139</v>
      </c>
      <c r="C102" s="27" t="s">
        <v>140</v>
      </c>
      <c r="D102" s="27" t="s">
        <v>69</v>
      </c>
      <c r="E102" s="27" t="s">
        <v>141</v>
      </c>
      <c r="F102" s="28">
        <v>29104</v>
      </c>
      <c r="G102" s="29"/>
      <c r="H102" s="14"/>
      <c r="I102" s="29">
        <v>1</v>
      </c>
      <c r="J102" s="15">
        <v>0</v>
      </c>
      <c r="K102" s="15">
        <v>0</v>
      </c>
      <c r="L102" s="15">
        <v>0</v>
      </c>
      <c r="M102" s="15">
        <v>0</v>
      </c>
      <c r="N102" s="15">
        <v>2</v>
      </c>
      <c r="O102" s="18">
        <v>0</v>
      </c>
      <c r="P102" s="15">
        <v>0</v>
      </c>
      <c r="Q102" s="30">
        <f t="shared" ref="Q102:Q107" si="63">(DATE(2020,8,27)-F102)/365</f>
        <v>41.0027397260274</v>
      </c>
      <c r="R102" s="23">
        <f t="shared" ref="R102:R107" si="64">J102*17</f>
        <v>0</v>
      </c>
      <c r="S102" s="23">
        <f t="shared" ref="S102:S107" si="65">K102</f>
        <v>0</v>
      </c>
      <c r="T102" s="23">
        <f t="shared" ref="T102:T107" si="66">IF(L102=0,0,IF(L102=3,20,IF(L102=4,30,IF(L102=5,40,IF(L102=6,50,IF(L102=7,60,IF(L102=8,70,IF(L102=9,80,IF(L102=10,90)))))))))</f>
        <v>0</v>
      </c>
      <c r="U102" s="23">
        <f t="shared" ref="U102:U107" si="67">IF(M102=3,15,IF(M102=0,0))</f>
        <v>0</v>
      </c>
      <c r="V102" s="23">
        <f t="shared" ref="V102:V107" si="68">IF(N102=0,0,IF(N102=1,5,IF(N102=2,10,IF(N102&gt;=3,(N102-1)*10))))</f>
        <v>10</v>
      </c>
      <c r="W102" s="23">
        <f t="shared" ref="W102:W107" si="69">O102*10</f>
        <v>0</v>
      </c>
      <c r="X102" s="23">
        <f t="shared" ref="X102:X107" si="70">IF(P102&lt;50,0,IF(P102&lt;=59,10,IF(P102&lt;=66,12,IF(P102&lt;=69,15,IF(P102&gt;=70,17)))))</f>
        <v>0</v>
      </c>
      <c r="Y102" s="23">
        <f t="shared" ref="Y102:Y107" si="71">IF(Q102=0,0,IF(Q102&lt;=50,10,20))</f>
        <v>10</v>
      </c>
      <c r="Z102" s="17">
        <f t="shared" ref="Z102:Z107" si="72">R102+T102+U102+V102+W102+X102+Y102+S102</f>
        <v>20</v>
      </c>
      <c r="AA102" s="16"/>
    </row>
    <row r="103" spans="1:27" ht="19.899999999999999" hidden="1" customHeight="1" x14ac:dyDescent="0.3">
      <c r="A103" s="27">
        <v>282</v>
      </c>
      <c r="B103" s="27" t="s">
        <v>142</v>
      </c>
      <c r="C103" s="27" t="s">
        <v>143</v>
      </c>
      <c r="D103" s="27" t="s">
        <v>47</v>
      </c>
      <c r="E103" s="27" t="s">
        <v>144</v>
      </c>
      <c r="F103" s="28">
        <v>26997</v>
      </c>
      <c r="G103" s="29"/>
      <c r="H103" s="14"/>
      <c r="I103" s="29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8">
        <v>0</v>
      </c>
      <c r="P103" s="15">
        <v>0</v>
      </c>
      <c r="Q103" s="30">
        <f t="shared" si="63"/>
        <v>46.775342465753425</v>
      </c>
      <c r="R103" s="23">
        <f t="shared" si="64"/>
        <v>0</v>
      </c>
      <c r="S103" s="23">
        <f t="shared" si="65"/>
        <v>0</v>
      </c>
      <c r="T103" s="23">
        <f t="shared" si="66"/>
        <v>0</v>
      </c>
      <c r="U103" s="23">
        <f t="shared" si="67"/>
        <v>0</v>
      </c>
      <c r="V103" s="23">
        <f t="shared" si="68"/>
        <v>0</v>
      </c>
      <c r="W103" s="23">
        <f t="shared" si="69"/>
        <v>0</v>
      </c>
      <c r="X103" s="23">
        <f t="shared" si="70"/>
        <v>0</v>
      </c>
      <c r="Y103" s="23">
        <f t="shared" si="71"/>
        <v>10</v>
      </c>
      <c r="Z103" s="17">
        <f t="shared" si="72"/>
        <v>10</v>
      </c>
      <c r="AA103" s="16"/>
    </row>
    <row r="104" spans="1:27" ht="19.899999999999999" hidden="1" customHeight="1" x14ac:dyDescent="0.3">
      <c r="A104" s="27">
        <v>298</v>
      </c>
      <c r="B104" s="27" t="s">
        <v>148</v>
      </c>
      <c r="C104" s="27" t="s">
        <v>149</v>
      </c>
      <c r="D104" s="27" t="s">
        <v>77</v>
      </c>
      <c r="E104" s="27" t="s">
        <v>150</v>
      </c>
      <c r="F104" s="28">
        <v>28437</v>
      </c>
      <c r="G104" s="29"/>
      <c r="H104" s="14"/>
      <c r="I104" s="29">
        <v>1</v>
      </c>
      <c r="J104" s="15">
        <v>0</v>
      </c>
      <c r="K104" s="15">
        <v>0</v>
      </c>
      <c r="L104" s="15">
        <v>0</v>
      </c>
      <c r="M104" s="15">
        <v>3</v>
      </c>
      <c r="N104" s="15">
        <v>1</v>
      </c>
      <c r="O104" s="18">
        <v>0</v>
      </c>
      <c r="P104" s="15">
        <v>0</v>
      </c>
      <c r="Q104" s="30">
        <f t="shared" si="63"/>
        <v>42.830136986301369</v>
      </c>
      <c r="R104" s="23">
        <f t="shared" si="64"/>
        <v>0</v>
      </c>
      <c r="S104" s="23">
        <f t="shared" si="65"/>
        <v>0</v>
      </c>
      <c r="T104" s="23">
        <f t="shared" si="66"/>
        <v>0</v>
      </c>
      <c r="U104" s="23">
        <f t="shared" si="67"/>
        <v>15</v>
      </c>
      <c r="V104" s="23">
        <f t="shared" si="68"/>
        <v>5</v>
      </c>
      <c r="W104" s="23">
        <f t="shared" si="69"/>
        <v>0</v>
      </c>
      <c r="X104" s="23">
        <f t="shared" si="70"/>
        <v>0</v>
      </c>
      <c r="Y104" s="23">
        <f t="shared" si="71"/>
        <v>10</v>
      </c>
      <c r="Z104" s="17">
        <f t="shared" si="72"/>
        <v>30</v>
      </c>
      <c r="AA104" s="16"/>
    </row>
    <row r="105" spans="1:27" ht="19.899999999999999" hidden="1" customHeight="1" x14ac:dyDescent="0.3">
      <c r="A105" s="27">
        <v>299</v>
      </c>
      <c r="B105" s="27" t="s">
        <v>151</v>
      </c>
      <c r="C105" s="27" t="s">
        <v>49</v>
      </c>
      <c r="D105" s="27" t="s">
        <v>64</v>
      </c>
      <c r="E105" s="27" t="s">
        <v>152</v>
      </c>
      <c r="F105" s="28">
        <v>24513</v>
      </c>
      <c r="G105" s="29"/>
      <c r="H105" s="14"/>
      <c r="I105" s="29">
        <v>1</v>
      </c>
      <c r="J105" s="35">
        <v>0</v>
      </c>
      <c r="K105" s="15">
        <v>0</v>
      </c>
      <c r="L105" s="15">
        <v>8</v>
      </c>
      <c r="M105" s="15">
        <v>3</v>
      </c>
      <c r="N105" s="15">
        <v>0</v>
      </c>
      <c r="O105" s="18">
        <v>0</v>
      </c>
      <c r="P105" s="15">
        <v>0</v>
      </c>
      <c r="Q105" s="30">
        <f t="shared" si="63"/>
        <v>53.580821917808223</v>
      </c>
      <c r="R105" s="23">
        <f t="shared" si="64"/>
        <v>0</v>
      </c>
      <c r="S105" s="23">
        <f t="shared" si="65"/>
        <v>0</v>
      </c>
      <c r="T105" s="23">
        <f t="shared" si="66"/>
        <v>70</v>
      </c>
      <c r="U105" s="23">
        <f t="shared" si="67"/>
        <v>15</v>
      </c>
      <c r="V105" s="23">
        <f t="shared" si="68"/>
        <v>0</v>
      </c>
      <c r="W105" s="23">
        <f t="shared" si="69"/>
        <v>0</v>
      </c>
      <c r="X105" s="23">
        <f t="shared" si="70"/>
        <v>0</v>
      </c>
      <c r="Y105" s="23">
        <f t="shared" si="71"/>
        <v>20</v>
      </c>
      <c r="Z105" s="17">
        <f t="shared" si="72"/>
        <v>105</v>
      </c>
      <c r="AA105" s="16"/>
    </row>
    <row r="106" spans="1:27" ht="19.899999999999999" hidden="1" customHeight="1" x14ac:dyDescent="0.3">
      <c r="A106" s="27">
        <v>318</v>
      </c>
      <c r="B106" s="27" t="s">
        <v>159</v>
      </c>
      <c r="C106" s="27" t="s">
        <v>49</v>
      </c>
      <c r="D106" s="27" t="s">
        <v>59</v>
      </c>
      <c r="E106" s="27" t="s">
        <v>160</v>
      </c>
      <c r="F106" s="28">
        <v>27712</v>
      </c>
      <c r="G106" s="29"/>
      <c r="H106" s="14"/>
      <c r="I106" s="29">
        <v>1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8">
        <v>1</v>
      </c>
      <c r="P106" s="15">
        <v>0</v>
      </c>
      <c r="Q106" s="30">
        <f t="shared" si="63"/>
        <v>44.816438356164383</v>
      </c>
      <c r="R106" s="23">
        <f t="shared" si="64"/>
        <v>0</v>
      </c>
      <c r="S106" s="23">
        <f t="shared" si="65"/>
        <v>0</v>
      </c>
      <c r="T106" s="23">
        <f t="shared" si="66"/>
        <v>0</v>
      </c>
      <c r="U106" s="23">
        <f t="shared" si="67"/>
        <v>0</v>
      </c>
      <c r="V106" s="23">
        <f t="shared" si="68"/>
        <v>0</v>
      </c>
      <c r="W106" s="23">
        <f t="shared" si="69"/>
        <v>10</v>
      </c>
      <c r="X106" s="23">
        <f t="shared" si="70"/>
        <v>0</v>
      </c>
      <c r="Y106" s="23">
        <f t="shared" si="71"/>
        <v>10</v>
      </c>
      <c r="Z106" s="17">
        <f t="shared" si="72"/>
        <v>20</v>
      </c>
      <c r="AA106" s="16"/>
    </row>
    <row r="107" spans="1:27" ht="19.899999999999999" hidden="1" customHeight="1" x14ac:dyDescent="0.3">
      <c r="A107" s="27">
        <v>324</v>
      </c>
      <c r="B107" s="27" t="s">
        <v>165</v>
      </c>
      <c r="C107" s="27" t="s">
        <v>45</v>
      </c>
      <c r="D107" s="27" t="s">
        <v>44</v>
      </c>
      <c r="E107" s="27" t="s">
        <v>166</v>
      </c>
      <c r="F107" s="28">
        <v>25442</v>
      </c>
      <c r="G107" s="29"/>
      <c r="H107" s="14"/>
      <c r="I107" s="29">
        <v>1</v>
      </c>
      <c r="J107" s="35">
        <v>0</v>
      </c>
      <c r="K107" s="15">
        <v>0</v>
      </c>
      <c r="L107" s="15">
        <v>0</v>
      </c>
      <c r="M107" s="15">
        <v>0</v>
      </c>
      <c r="N107" s="15">
        <v>0</v>
      </c>
      <c r="O107" s="18">
        <v>0</v>
      </c>
      <c r="P107" s="15">
        <v>0</v>
      </c>
      <c r="Q107" s="30">
        <f t="shared" si="63"/>
        <v>51.035616438356165</v>
      </c>
      <c r="R107" s="23">
        <f t="shared" si="64"/>
        <v>0</v>
      </c>
      <c r="S107" s="23">
        <f t="shared" si="65"/>
        <v>0</v>
      </c>
      <c r="T107" s="23">
        <f t="shared" si="66"/>
        <v>0</v>
      </c>
      <c r="U107" s="23">
        <f t="shared" si="67"/>
        <v>0</v>
      </c>
      <c r="V107" s="23">
        <f t="shared" si="68"/>
        <v>0</v>
      </c>
      <c r="W107" s="23">
        <f t="shared" si="69"/>
        <v>0</v>
      </c>
      <c r="X107" s="23">
        <f t="shared" si="70"/>
        <v>0</v>
      </c>
      <c r="Y107" s="23">
        <f t="shared" si="71"/>
        <v>20</v>
      </c>
      <c r="Z107" s="17">
        <f t="shared" si="72"/>
        <v>20</v>
      </c>
      <c r="AA107" s="16"/>
    </row>
    <row r="108" spans="1:27" ht="19.899999999999999" hidden="1" customHeight="1" x14ac:dyDescent="0.3">
      <c r="A108" s="27">
        <v>334</v>
      </c>
      <c r="B108" s="27" t="s">
        <v>172</v>
      </c>
      <c r="C108" s="27" t="s">
        <v>44</v>
      </c>
      <c r="D108" s="27" t="s">
        <v>173</v>
      </c>
      <c r="E108" s="27" t="s">
        <v>174</v>
      </c>
      <c r="F108" s="28">
        <v>28227</v>
      </c>
      <c r="G108" s="29"/>
      <c r="H108" s="14"/>
      <c r="I108" s="29">
        <v>1</v>
      </c>
      <c r="J108" s="35">
        <v>0</v>
      </c>
      <c r="K108" s="15">
        <v>0</v>
      </c>
      <c r="L108" s="15">
        <v>0</v>
      </c>
      <c r="M108" s="15">
        <v>0</v>
      </c>
      <c r="N108" s="15">
        <v>2</v>
      </c>
      <c r="O108" s="18">
        <v>0</v>
      </c>
      <c r="P108" s="15">
        <v>0</v>
      </c>
      <c r="Q108" s="30">
        <f t="shared" ref="Q108:Q109" si="73">(DATE(2020,8,27)-F108)/365</f>
        <v>43.405479452054792</v>
      </c>
      <c r="R108" s="23">
        <f t="shared" ref="R108:R109" si="74">J108*17</f>
        <v>0</v>
      </c>
      <c r="S108" s="23">
        <f t="shared" ref="S108:S109" si="75">K108</f>
        <v>0</v>
      </c>
      <c r="T108" s="23">
        <f t="shared" ref="T108:T109" si="76">IF(L108=0,0,IF(L108=3,20,IF(L108=4,30,IF(L108=5,40,IF(L108=6,50,IF(L108=7,60,IF(L108=8,70,IF(L108=9,80,IF(L108=10,90)))))))))</f>
        <v>0</v>
      </c>
      <c r="U108" s="23">
        <f t="shared" ref="U108:U109" si="77">IF(M108=3,15,IF(M108=0,0))</f>
        <v>0</v>
      </c>
      <c r="V108" s="23">
        <f t="shared" ref="V108:V109" si="78">IF(N108=0,0,IF(N108=1,5,IF(N108=2,10,IF(N108&gt;=3,(N108-1)*10))))</f>
        <v>10</v>
      </c>
      <c r="W108" s="23">
        <f t="shared" ref="W108:W109" si="79">O108*10</f>
        <v>0</v>
      </c>
      <c r="X108" s="23">
        <f t="shared" ref="X108:X109" si="80">IF(P108&lt;50,0,IF(P108&lt;=59,10,IF(P108&lt;=66,12,IF(P108&lt;=69,15,IF(P108&gt;=70,17)))))</f>
        <v>0</v>
      </c>
      <c r="Y108" s="23">
        <f t="shared" ref="Y108:Y109" si="81">IF(Q108=0,0,IF(Q108&lt;=50,10,20))</f>
        <v>10</v>
      </c>
      <c r="Z108" s="17">
        <f t="shared" ref="Z108:Z109" si="82">R108+T108+U108+V108+W108+X108+Y108+S108</f>
        <v>20</v>
      </c>
      <c r="AA108" s="16"/>
    </row>
    <row r="109" spans="1:27" ht="19.899999999999999" hidden="1" customHeight="1" x14ac:dyDescent="0.3">
      <c r="A109" s="27">
        <v>386</v>
      </c>
      <c r="B109" s="27" t="s">
        <v>191</v>
      </c>
      <c r="C109" s="27" t="s">
        <v>83</v>
      </c>
      <c r="D109" s="27" t="s">
        <v>46</v>
      </c>
      <c r="E109" s="27" t="s">
        <v>192</v>
      </c>
      <c r="F109" s="28">
        <v>26215</v>
      </c>
      <c r="G109" s="29"/>
      <c r="H109" s="14"/>
      <c r="I109" s="29">
        <v>1</v>
      </c>
      <c r="J109" s="35">
        <v>0</v>
      </c>
      <c r="K109" s="15">
        <v>0</v>
      </c>
      <c r="L109" s="15">
        <v>0</v>
      </c>
      <c r="M109" s="15">
        <v>0</v>
      </c>
      <c r="N109" s="15">
        <v>0</v>
      </c>
      <c r="O109" s="18">
        <v>0</v>
      </c>
      <c r="P109" s="15">
        <v>0</v>
      </c>
      <c r="Q109" s="30">
        <f t="shared" si="73"/>
        <v>48.917808219178085</v>
      </c>
      <c r="R109" s="23">
        <f t="shared" si="74"/>
        <v>0</v>
      </c>
      <c r="S109" s="23">
        <f t="shared" si="75"/>
        <v>0</v>
      </c>
      <c r="T109" s="23">
        <f t="shared" si="76"/>
        <v>0</v>
      </c>
      <c r="U109" s="23">
        <f t="shared" si="77"/>
        <v>0</v>
      </c>
      <c r="V109" s="23">
        <f t="shared" si="78"/>
        <v>0</v>
      </c>
      <c r="W109" s="23">
        <f t="shared" si="79"/>
        <v>0</v>
      </c>
      <c r="X109" s="23">
        <f t="shared" si="80"/>
        <v>0</v>
      </c>
      <c r="Y109" s="23">
        <f t="shared" si="81"/>
        <v>10</v>
      </c>
      <c r="Z109" s="17">
        <f t="shared" si="82"/>
        <v>10</v>
      </c>
      <c r="AA109" s="16"/>
    </row>
    <row r="110" spans="1:27" ht="19.899999999999999" hidden="1" customHeight="1" x14ac:dyDescent="0.3">
      <c r="A110" s="27">
        <v>393</v>
      </c>
      <c r="B110" s="27" t="s">
        <v>194</v>
      </c>
      <c r="C110" s="27" t="s">
        <v>81</v>
      </c>
      <c r="D110" s="27" t="s">
        <v>147</v>
      </c>
      <c r="E110" s="27" t="s">
        <v>195</v>
      </c>
      <c r="F110" s="28">
        <v>24733</v>
      </c>
      <c r="G110" s="29"/>
      <c r="H110" s="14"/>
      <c r="I110" s="29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8">
        <v>0</v>
      </c>
      <c r="P110" s="15">
        <v>0</v>
      </c>
      <c r="Q110" s="30">
        <f t="shared" ref="Q110:Q116" si="83">(DATE(2020,8,27)-F110)/365</f>
        <v>52.978082191780821</v>
      </c>
      <c r="R110" s="23">
        <f t="shared" ref="R110:R116" si="84">J110*17</f>
        <v>0</v>
      </c>
      <c r="S110" s="23">
        <f t="shared" ref="S110:S116" si="85">K110</f>
        <v>0</v>
      </c>
      <c r="T110" s="23">
        <f t="shared" ref="T110:T116" si="86">IF(L110=0,0,IF(L110=3,20,IF(L110=4,30,IF(L110=5,40,IF(L110=6,50,IF(L110=7,60,IF(L110=8,70,IF(L110=9,80,IF(L110=10,90)))))))))</f>
        <v>0</v>
      </c>
      <c r="U110" s="23">
        <f t="shared" ref="U110:U116" si="87">IF(M110=3,15,IF(M110=0,0))</f>
        <v>0</v>
      </c>
      <c r="V110" s="23">
        <f t="shared" ref="V110:V116" si="88">IF(N110=0,0,IF(N110=1,5,IF(N110=2,10,IF(N110&gt;=3,(N110-1)*10))))</f>
        <v>5</v>
      </c>
      <c r="W110" s="23">
        <f t="shared" ref="W110:W116" si="89">O110*10</f>
        <v>0</v>
      </c>
      <c r="X110" s="23">
        <f t="shared" ref="X110:X116" si="90">IF(P110&lt;50,0,IF(P110&lt;=59,10,IF(P110&lt;=66,12,IF(P110&lt;=69,15,IF(P110&gt;=70,17)))))</f>
        <v>0</v>
      </c>
      <c r="Y110" s="23">
        <f t="shared" ref="Y110:Y116" si="91">IF(Q110=0,0,IF(Q110&lt;=50,10,20))</f>
        <v>20</v>
      </c>
      <c r="Z110" s="17">
        <f t="shared" ref="Z110:Z116" si="92">R110+T110+U110+V110+W110+X110+Y110+S110</f>
        <v>25</v>
      </c>
      <c r="AA110" s="16"/>
    </row>
    <row r="111" spans="1:27" ht="19.899999999999999" hidden="1" customHeight="1" x14ac:dyDescent="0.3">
      <c r="A111" s="27">
        <v>398</v>
      </c>
      <c r="B111" s="27" t="s">
        <v>196</v>
      </c>
      <c r="C111" s="27" t="s">
        <v>70</v>
      </c>
      <c r="D111" s="27" t="s">
        <v>73</v>
      </c>
      <c r="E111" s="27" t="s">
        <v>197</v>
      </c>
      <c r="F111" s="28">
        <v>27126</v>
      </c>
      <c r="G111" s="29"/>
      <c r="H111" s="14"/>
      <c r="I111" s="29">
        <v>1</v>
      </c>
      <c r="J111" s="15">
        <v>0</v>
      </c>
      <c r="K111" s="15">
        <v>0</v>
      </c>
      <c r="L111" s="15">
        <v>0</v>
      </c>
      <c r="M111" s="15">
        <v>0</v>
      </c>
      <c r="N111" s="15">
        <v>1</v>
      </c>
      <c r="O111" s="18">
        <v>0</v>
      </c>
      <c r="P111" s="15">
        <v>80</v>
      </c>
      <c r="Q111" s="30">
        <f t="shared" si="83"/>
        <v>46.421917808219177</v>
      </c>
      <c r="R111" s="23">
        <f t="shared" si="84"/>
        <v>0</v>
      </c>
      <c r="S111" s="23">
        <f t="shared" si="85"/>
        <v>0</v>
      </c>
      <c r="T111" s="23">
        <f t="shared" si="86"/>
        <v>0</v>
      </c>
      <c r="U111" s="23">
        <f t="shared" si="87"/>
        <v>0</v>
      </c>
      <c r="V111" s="23">
        <f t="shared" si="88"/>
        <v>5</v>
      </c>
      <c r="W111" s="23">
        <f t="shared" si="89"/>
        <v>0</v>
      </c>
      <c r="X111" s="23">
        <f t="shared" si="90"/>
        <v>17</v>
      </c>
      <c r="Y111" s="23">
        <f t="shared" si="91"/>
        <v>10</v>
      </c>
      <c r="Z111" s="17">
        <f t="shared" si="92"/>
        <v>32</v>
      </c>
      <c r="AA111" s="16"/>
    </row>
    <row r="112" spans="1:27" ht="19.899999999999999" hidden="1" customHeight="1" x14ac:dyDescent="0.3">
      <c r="A112" s="27">
        <v>399</v>
      </c>
      <c r="B112" s="27" t="s">
        <v>198</v>
      </c>
      <c r="C112" s="27" t="s">
        <v>58</v>
      </c>
      <c r="D112" s="27" t="s">
        <v>109</v>
      </c>
      <c r="E112" s="27" t="s">
        <v>199</v>
      </c>
      <c r="F112" s="28">
        <v>26689</v>
      </c>
      <c r="G112" s="29"/>
      <c r="H112" s="14"/>
      <c r="I112" s="29">
        <v>1</v>
      </c>
      <c r="J112" s="35">
        <v>0</v>
      </c>
      <c r="K112" s="15">
        <v>0</v>
      </c>
      <c r="L112" s="15">
        <v>4</v>
      </c>
      <c r="M112" s="15">
        <v>0</v>
      </c>
      <c r="N112" s="15">
        <v>2</v>
      </c>
      <c r="O112" s="18">
        <v>4</v>
      </c>
      <c r="P112" s="15">
        <v>0</v>
      </c>
      <c r="Q112" s="30">
        <f t="shared" si="83"/>
        <v>47.61917808219178</v>
      </c>
      <c r="R112" s="23">
        <f t="shared" si="84"/>
        <v>0</v>
      </c>
      <c r="S112" s="23">
        <f t="shared" si="85"/>
        <v>0</v>
      </c>
      <c r="T112" s="23">
        <f t="shared" si="86"/>
        <v>30</v>
      </c>
      <c r="U112" s="23">
        <f t="shared" si="87"/>
        <v>0</v>
      </c>
      <c r="V112" s="23">
        <f t="shared" si="88"/>
        <v>10</v>
      </c>
      <c r="W112" s="23">
        <f t="shared" si="89"/>
        <v>40</v>
      </c>
      <c r="X112" s="23">
        <f t="shared" si="90"/>
        <v>0</v>
      </c>
      <c r="Y112" s="23">
        <f t="shared" si="91"/>
        <v>10</v>
      </c>
      <c r="Z112" s="17">
        <f t="shared" si="92"/>
        <v>90</v>
      </c>
      <c r="AA112" s="16"/>
    </row>
    <row r="113" spans="1:27" ht="19.899999999999999" hidden="1" customHeight="1" x14ac:dyDescent="0.3">
      <c r="A113" s="27">
        <v>416</v>
      </c>
      <c r="B113" s="27" t="s">
        <v>201</v>
      </c>
      <c r="C113" s="27" t="s">
        <v>52</v>
      </c>
      <c r="D113" s="27" t="s">
        <v>59</v>
      </c>
      <c r="E113" s="27" t="s">
        <v>202</v>
      </c>
      <c r="F113" s="28">
        <v>28459</v>
      </c>
      <c r="G113" s="29"/>
      <c r="H113" s="14"/>
      <c r="I113" s="29">
        <v>1</v>
      </c>
      <c r="J113" s="34">
        <v>74</v>
      </c>
      <c r="K113" s="34">
        <v>847</v>
      </c>
      <c r="L113" s="15">
        <v>0</v>
      </c>
      <c r="M113" s="15">
        <v>0</v>
      </c>
      <c r="N113" s="15">
        <v>4</v>
      </c>
      <c r="O113" s="18">
        <v>4</v>
      </c>
      <c r="P113" s="15">
        <v>0</v>
      </c>
      <c r="Q113" s="30">
        <f t="shared" si="83"/>
        <v>42.769863013698632</v>
      </c>
      <c r="R113" s="23">
        <f t="shared" si="84"/>
        <v>1258</v>
      </c>
      <c r="S113" s="23">
        <f t="shared" si="85"/>
        <v>847</v>
      </c>
      <c r="T113" s="23">
        <f t="shared" si="86"/>
        <v>0</v>
      </c>
      <c r="U113" s="23">
        <f t="shared" si="87"/>
        <v>0</v>
      </c>
      <c r="V113" s="23">
        <f t="shared" si="88"/>
        <v>30</v>
      </c>
      <c r="W113" s="23">
        <f t="shared" si="89"/>
        <v>40</v>
      </c>
      <c r="X113" s="23">
        <f t="shared" si="90"/>
        <v>0</v>
      </c>
      <c r="Y113" s="23">
        <f t="shared" si="91"/>
        <v>10</v>
      </c>
      <c r="Z113" s="17">
        <f t="shared" si="92"/>
        <v>2185</v>
      </c>
      <c r="AA113" s="16"/>
    </row>
    <row r="114" spans="1:27" ht="19.899999999999999" hidden="1" customHeight="1" x14ac:dyDescent="0.3">
      <c r="A114" s="27">
        <v>418</v>
      </c>
      <c r="B114" s="27" t="s">
        <v>203</v>
      </c>
      <c r="C114" s="27" t="s">
        <v>86</v>
      </c>
      <c r="D114" s="27" t="s">
        <v>97</v>
      </c>
      <c r="E114" s="27" t="s">
        <v>204</v>
      </c>
      <c r="F114" s="28">
        <v>26236</v>
      </c>
      <c r="G114" s="29"/>
      <c r="H114" s="14"/>
      <c r="I114" s="29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2</v>
      </c>
      <c r="O114" s="18">
        <v>0</v>
      </c>
      <c r="P114" s="15">
        <v>0</v>
      </c>
      <c r="Q114" s="30">
        <f t="shared" si="83"/>
        <v>48.860273972602741</v>
      </c>
      <c r="R114" s="23">
        <f t="shared" si="84"/>
        <v>0</v>
      </c>
      <c r="S114" s="23">
        <f t="shared" si="85"/>
        <v>0</v>
      </c>
      <c r="T114" s="23">
        <f t="shared" si="86"/>
        <v>0</v>
      </c>
      <c r="U114" s="23">
        <f t="shared" si="87"/>
        <v>0</v>
      </c>
      <c r="V114" s="23">
        <f t="shared" si="88"/>
        <v>10</v>
      </c>
      <c r="W114" s="23">
        <f t="shared" si="89"/>
        <v>0</v>
      </c>
      <c r="X114" s="23">
        <f t="shared" si="90"/>
        <v>0</v>
      </c>
      <c r="Y114" s="23">
        <f t="shared" si="91"/>
        <v>10</v>
      </c>
      <c r="Z114" s="17">
        <f t="shared" si="92"/>
        <v>20</v>
      </c>
      <c r="AA114" s="16"/>
    </row>
    <row r="115" spans="1:27" ht="19.899999999999999" hidden="1" customHeight="1" x14ac:dyDescent="0.3">
      <c r="A115" s="27">
        <v>420</v>
      </c>
      <c r="B115" s="27" t="s">
        <v>205</v>
      </c>
      <c r="C115" s="27" t="s">
        <v>49</v>
      </c>
      <c r="D115" s="27" t="s">
        <v>100</v>
      </c>
      <c r="E115" s="27" t="s">
        <v>206</v>
      </c>
      <c r="F115" s="28">
        <v>24924</v>
      </c>
      <c r="G115" s="29"/>
      <c r="H115" s="14"/>
      <c r="I115" s="29">
        <v>1</v>
      </c>
      <c r="J115" s="34">
        <v>138</v>
      </c>
      <c r="K115" s="34">
        <v>1526</v>
      </c>
      <c r="L115" s="15">
        <v>0</v>
      </c>
      <c r="M115" s="15">
        <v>0</v>
      </c>
      <c r="N115" s="15">
        <v>0</v>
      </c>
      <c r="O115" s="18">
        <v>0</v>
      </c>
      <c r="P115" s="15">
        <v>0</v>
      </c>
      <c r="Q115" s="30">
        <f t="shared" si="83"/>
        <v>52.454794520547942</v>
      </c>
      <c r="R115" s="23">
        <f t="shared" si="84"/>
        <v>2346</v>
      </c>
      <c r="S115" s="23">
        <f t="shared" si="85"/>
        <v>1526</v>
      </c>
      <c r="T115" s="23">
        <f t="shared" si="86"/>
        <v>0</v>
      </c>
      <c r="U115" s="23">
        <f t="shared" si="87"/>
        <v>0</v>
      </c>
      <c r="V115" s="23">
        <f t="shared" si="88"/>
        <v>0</v>
      </c>
      <c r="W115" s="23">
        <f t="shared" si="89"/>
        <v>0</v>
      </c>
      <c r="X115" s="23">
        <f t="shared" si="90"/>
        <v>0</v>
      </c>
      <c r="Y115" s="23">
        <f t="shared" si="91"/>
        <v>20</v>
      </c>
      <c r="Z115" s="17">
        <f t="shared" si="92"/>
        <v>3892</v>
      </c>
      <c r="AA115" s="16"/>
    </row>
    <row r="116" spans="1:27" ht="19.899999999999999" hidden="1" customHeight="1" x14ac:dyDescent="0.3">
      <c r="A116" s="27">
        <v>426</v>
      </c>
      <c r="B116" s="27" t="s">
        <v>207</v>
      </c>
      <c r="C116" s="27" t="s">
        <v>91</v>
      </c>
      <c r="D116" s="27" t="s">
        <v>62</v>
      </c>
      <c r="E116" s="27" t="s">
        <v>208</v>
      </c>
      <c r="F116" s="28">
        <v>27303</v>
      </c>
      <c r="G116" s="29"/>
      <c r="H116" s="14"/>
      <c r="I116" s="29">
        <v>1</v>
      </c>
      <c r="J116" s="35">
        <v>0</v>
      </c>
      <c r="K116" s="15">
        <v>0</v>
      </c>
      <c r="L116" s="15">
        <v>0</v>
      </c>
      <c r="M116" s="15">
        <v>0</v>
      </c>
      <c r="N116" s="15">
        <v>1</v>
      </c>
      <c r="O116" s="18">
        <v>0</v>
      </c>
      <c r="P116" s="15">
        <v>0</v>
      </c>
      <c r="Q116" s="30">
        <f t="shared" si="83"/>
        <v>45.936986301369863</v>
      </c>
      <c r="R116" s="23">
        <f t="shared" si="84"/>
        <v>0</v>
      </c>
      <c r="S116" s="23">
        <f t="shared" si="85"/>
        <v>0</v>
      </c>
      <c r="T116" s="23">
        <f t="shared" si="86"/>
        <v>0</v>
      </c>
      <c r="U116" s="23">
        <f t="shared" si="87"/>
        <v>0</v>
      </c>
      <c r="V116" s="23">
        <f t="shared" si="88"/>
        <v>5</v>
      </c>
      <c r="W116" s="23">
        <f t="shared" si="89"/>
        <v>0</v>
      </c>
      <c r="X116" s="23">
        <f t="shared" si="90"/>
        <v>0</v>
      </c>
      <c r="Y116" s="23">
        <f t="shared" si="91"/>
        <v>10</v>
      </c>
      <c r="Z116" s="17">
        <f t="shared" si="92"/>
        <v>15</v>
      </c>
      <c r="AA116" s="16"/>
    </row>
    <row r="117" spans="1:27" ht="19.899999999999999" hidden="1" customHeight="1" x14ac:dyDescent="0.3">
      <c r="A117" s="27">
        <v>462</v>
      </c>
      <c r="B117" s="27" t="s">
        <v>213</v>
      </c>
      <c r="C117" s="27" t="s">
        <v>41</v>
      </c>
      <c r="D117" s="27" t="s">
        <v>60</v>
      </c>
      <c r="E117" s="27" t="s">
        <v>214</v>
      </c>
      <c r="F117" s="28">
        <v>19912</v>
      </c>
      <c r="G117" s="29"/>
      <c r="H117" s="14"/>
      <c r="I117" s="29">
        <v>1</v>
      </c>
      <c r="J117" s="34">
        <v>171</v>
      </c>
      <c r="K117" s="34">
        <v>2853</v>
      </c>
      <c r="L117" s="15">
        <v>6</v>
      </c>
      <c r="M117" s="15">
        <v>0</v>
      </c>
      <c r="N117" s="15">
        <v>0</v>
      </c>
      <c r="O117" s="18">
        <v>3</v>
      </c>
      <c r="P117" s="15">
        <v>0</v>
      </c>
      <c r="Q117" s="30">
        <f t="shared" ref="Q117:Q127" si="93">(DATE(2020,8,27)-F117)/365</f>
        <v>66.186301369863017</v>
      </c>
      <c r="R117" s="23">
        <f t="shared" ref="R117:R127" si="94">J117*17</f>
        <v>2907</v>
      </c>
      <c r="S117" s="23">
        <f t="shared" ref="S117:S127" si="95">K117</f>
        <v>2853</v>
      </c>
      <c r="T117" s="23">
        <f t="shared" ref="T117:T127" si="96">IF(L117=0,0,IF(L117=3,20,IF(L117=4,30,IF(L117=5,40,IF(L117=6,50,IF(L117=7,60,IF(L117=8,70,IF(L117=9,80,IF(L117=10,90)))))))))</f>
        <v>50</v>
      </c>
      <c r="U117" s="23">
        <f t="shared" ref="U117:U127" si="97">IF(M117=3,15,IF(M117=0,0))</f>
        <v>0</v>
      </c>
      <c r="V117" s="23">
        <f t="shared" ref="V117:V127" si="98">IF(N117=0,0,IF(N117=1,5,IF(N117=2,10,IF(N117&gt;=3,(N117-1)*10))))</f>
        <v>0</v>
      </c>
      <c r="W117" s="23">
        <f t="shared" ref="W117:W127" si="99">O117*10</f>
        <v>30</v>
      </c>
      <c r="X117" s="23">
        <f t="shared" ref="X117:X127" si="100">IF(P117&lt;50,0,IF(P117&lt;=59,10,IF(P117&lt;=66,12,IF(P117&lt;=69,15,IF(P117&gt;=70,17)))))</f>
        <v>0</v>
      </c>
      <c r="Y117" s="23">
        <f t="shared" ref="Y117:Y127" si="101">IF(Q117=0,0,IF(Q117&lt;=50,10,20))</f>
        <v>20</v>
      </c>
      <c r="Z117" s="17">
        <f t="shared" ref="Z117:Z127" si="102">R117+T117+U117+V117+W117+X117+Y117+S117</f>
        <v>5860</v>
      </c>
      <c r="AA117" s="16"/>
    </row>
    <row r="118" spans="1:27" ht="19.899999999999999" hidden="1" customHeight="1" x14ac:dyDescent="0.3">
      <c r="A118" s="27">
        <v>468</v>
      </c>
      <c r="B118" s="27" t="s">
        <v>217</v>
      </c>
      <c r="C118" s="27" t="s">
        <v>42</v>
      </c>
      <c r="D118" s="27" t="s">
        <v>77</v>
      </c>
      <c r="E118" s="27" t="s">
        <v>218</v>
      </c>
      <c r="F118" s="28">
        <v>28836</v>
      </c>
      <c r="G118" s="29"/>
      <c r="H118" s="14"/>
      <c r="I118" s="29">
        <v>1</v>
      </c>
      <c r="J118" s="35">
        <v>0</v>
      </c>
      <c r="K118" s="15">
        <v>0</v>
      </c>
      <c r="L118" s="15">
        <v>0</v>
      </c>
      <c r="M118" s="15">
        <v>0</v>
      </c>
      <c r="N118" s="15">
        <v>0</v>
      </c>
      <c r="O118" s="18">
        <v>2</v>
      </c>
      <c r="P118" s="15">
        <v>0</v>
      </c>
      <c r="Q118" s="30">
        <f t="shared" si="93"/>
        <v>41.736986301369861</v>
      </c>
      <c r="R118" s="23">
        <f t="shared" si="94"/>
        <v>0</v>
      </c>
      <c r="S118" s="23">
        <f t="shared" si="95"/>
        <v>0</v>
      </c>
      <c r="T118" s="23">
        <f t="shared" si="96"/>
        <v>0</v>
      </c>
      <c r="U118" s="23">
        <f t="shared" si="97"/>
        <v>0</v>
      </c>
      <c r="V118" s="23">
        <f t="shared" si="98"/>
        <v>0</v>
      </c>
      <c r="W118" s="23">
        <f t="shared" si="99"/>
        <v>20</v>
      </c>
      <c r="X118" s="23">
        <f t="shared" si="100"/>
        <v>0</v>
      </c>
      <c r="Y118" s="23">
        <f t="shared" si="101"/>
        <v>10</v>
      </c>
      <c r="Z118" s="17">
        <f t="shared" si="102"/>
        <v>30</v>
      </c>
      <c r="AA118" s="16"/>
    </row>
    <row r="119" spans="1:27" ht="19.899999999999999" hidden="1" customHeight="1" x14ac:dyDescent="0.3">
      <c r="A119" s="27">
        <v>470</v>
      </c>
      <c r="B119" s="27" t="s">
        <v>146</v>
      </c>
      <c r="C119" s="27" t="s">
        <v>209</v>
      </c>
      <c r="D119" s="27" t="s">
        <v>50</v>
      </c>
      <c r="E119" s="27" t="s">
        <v>220</v>
      </c>
      <c r="F119" s="28">
        <v>20938</v>
      </c>
      <c r="G119" s="29"/>
      <c r="H119" s="14"/>
      <c r="I119" s="29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8">
        <v>0</v>
      </c>
      <c r="P119" s="15">
        <v>0</v>
      </c>
      <c r="Q119" s="30">
        <f t="shared" si="93"/>
        <v>63.375342465753427</v>
      </c>
      <c r="R119" s="23">
        <f t="shared" si="94"/>
        <v>0</v>
      </c>
      <c r="S119" s="23">
        <f t="shared" si="95"/>
        <v>0</v>
      </c>
      <c r="T119" s="23">
        <f t="shared" si="96"/>
        <v>0</v>
      </c>
      <c r="U119" s="23">
        <f t="shared" si="97"/>
        <v>0</v>
      </c>
      <c r="V119" s="23">
        <f t="shared" si="98"/>
        <v>0</v>
      </c>
      <c r="W119" s="23">
        <f t="shared" si="99"/>
        <v>0</v>
      </c>
      <c r="X119" s="23">
        <f t="shared" si="100"/>
        <v>0</v>
      </c>
      <c r="Y119" s="23">
        <f t="shared" si="101"/>
        <v>20</v>
      </c>
      <c r="Z119" s="17">
        <f t="shared" si="102"/>
        <v>20</v>
      </c>
      <c r="AA119" s="16"/>
    </row>
    <row r="120" spans="1:27" ht="19.899999999999999" hidden="1" customHeight="1" x14ac:dyDescent="0.3">
      <c r="A120" s="27">
        <v>471</v>
      </c>
      <c r="B120" s="27" t="s">
        <v>221</v>
      </c>
      <c r="C120" s="27" t="s">
        <v>86</v>
      </c>
      <c r="D120" s="27" t="s">
        <v>50</v>
      </c>
      <c r="E120" s="27" t="s">
        <v>222</v>
      </c>
      <c r="F120" s="28">
        <v>25070</v>
      </c>
      <c r="G120" s="29"/>
      <c r="H120" s="14"/>
      <c r="I120" s="29">
        <v>1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8">
        <v>0</v>
      </c>
      <c r="P120" s="15">
        <v>0</v>
      </c>
      <c r="Q120" s="30">
        <f t="shared" si="93"/>
        <v>52.054794520547944</v>
      </c>
      <c r="R120" s="23">
        <f t="shared" si="94"/>
        <v>0</v>
      </c>
      <c r="S120" s="23">
        <f t="shared" si="95"/>
        <v>0</v>
      </c>
      <c r="T120" s="23">
        <f t="shared" si="96"/>
        <v>0</v>
      </c>
      <c r="U120" s="23">
        <f t="shared" si="97"/>
        <v>0</v>
      </c>
      <c r="V120" s="23">
        <f t="shared" si="98"/>
        <v>0</v>
      </c>
      <c r="W120" s="23">
        <f t="shared" si="99"/>
        <v>0</v>
      </c>
      <c r="X120" s="23">
        <f t="shared" si="100"/>
        <v>0</v>
      </c>
      <c r="Y120" s="23">
        <f t="shared" si="101"/>
        <v>20</v>
      </c>
      <c r="Z120" s="17">
        <f t="shared" si="102"/>
        <v>20</v>
      </c>
      <c r="AA120" s="16"/>
    </row>
    <row r="121" spans="1:27" ht="19.899999999999999" hidden="1" customHeight="1" x14ac:dyDescent="0.3">
      <c r="A121" s="27">
        <v>472</v>
      </c>
      <c r="B121" s="27" t="s">
        <v>223</v>
      </c>
      <c r="C121" s="27" t="s">
        <v>63</v>
      </c>
      <c r="D121" s="27" t="s">
        <v>62</v>
      </c>
      <c r="E121" s="27" t="s">
        <v>224</v>
      </c>
      <c r="F121" s="28">
        <v>23068</v>
      </c>
      <c r="G121" s="29"/>
      <c r="H121" s="14"/>
      <c r="I121" s="29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8">
        <v>0</v>
      </c>
      <c r="P121" s="15">
        <v>0</v>
      </c>
      <c r="Q121" s="30">
        <f t="shared" si="93"/>
        <v>57.539726027397258</v>
      </c>
      <c r="R121" s="23">
        <f t="shared" si="94"/>
        <v>0</v>
      </c>
      <c r="S121" s="23">
        <f t="shared" si="95"/>
        <v>0</v>
      </c>
      <c r="T121" s="23">
        <f t="shared" si="96"/>
        <v>0</v>
      </c>
      <c r="U121" s="23">
        <f t="shared" si="97"/>
        <v>0</v>
      </c>
      <c r="V121" s="23">
        <f t="shared" si="98"/>
        <v>5</v>
      </c>
      <c r="W121" s="23">
        <f t="shared" si="99"/>
        <v>0</v>
      </c>
      <c r="X121" s="23">
        <f t="shared" si="100"/>
        <v>0</v>
      </c>
      <c r="Y121" s="23">
        <f t="shared" si="101"/>
        <v>20</v>
      </c>
      <c r="Z121" s="17">
        <f t="shared" si="102"/>
        <v>25</v>
      </c>
      <c r="AA121" s="16"/>
    </row>
    <row r="122" spans="1:27" ht="19.899999999999999" hidden="1" customHeight="1" x14ac:dyDescent="0.3">
      <c r="A122" s="27">
        <v>477</v>
      </c>
      <c r="B122" s="27" t="s">
        <v>225</v>
      </c>
      <c r="C122" s="27" t="s">
        <v>226</v>
      </c>
      <c r="D122" s="27" t="s">
        <v>62</v>
      </c>
      <c r="E122" s="27" t="s">
        <v>227</v>
      </c>
      <c r="F122" s="28">
        <v>28575</v>
      </c>
      <c r="G122" s="29"/>
      <c r="H122" s="14"/>
      <c r="I122" s="29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1</v>
      </c>
      <c r="O122" s="18">
        <v>0</v>
      </c>
      <c r="P122" s="15">
        <v>0</v>
      </c>
      <c r="Q122" s="30">
        <f t="shared" si="93"/>
        <v>42.452054794520549</v>
      </c>
      <c r="R122" s="23">
        <f t="shared" si="94"/>
        <v>0</v>
      </c>
      <c r="S122" s="23">
        <f t="shared" si="95"/>
        <v>0</v>
      </c>
      <c r="T122" s="23">
        <f t="shared" si="96"/>
        <v>0</v>
      </c>
      <c r="U122" s="23">
        <f t="shared" si="97"/>
        <v>0</v>
      </c>
      <c r="V122" s="23">
        <f t="shared" si="98"/>
        <v>5</v>
      </c>
      <c r="W122" s="23">
        <f t="shared" si="99"/>
        <v>0</v>
      </c>
      <c r="X122" s="23">
        <f t="shared" si="100"/>
        <v>0</v>
      </c>
      <c r="Y122" s="23">
        <f t="shared" si="101"/>
        <v>10</v>
      </c>
      <c r="Z122" s="17">
        <f t="shared" si="102"/>
        <v>15</v>
      </c>
      <c r="AA122" s="16"/>
    </row>
    <row r="123" spans="1:27" ht="19.899999999999999" hidden="1" customHeight="1" x14ac:dyDescent="0.3">
      <c r="A123" s="27">
        <v>478</v>
      </c>
      <c r="B123" s="27" t="s">
        <v>228</v>
      </c>
      <c r="C123" s="27" t="s">
        <v>115</v>
      </c>
      <c r="D123" s="27" t="s">
        <v>60</v>
      </c>
      <c r="E123" s="27" t="s">
        <v>229</v>
      </c>
      <c r="F123" s="28">
        <v>35195</v>
      </c>
      <c r="G123" s="29"/>
      <c r="H123" s="14"/>
      <c r="I123" s="29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8">
        <v>0</v>
      </c>
      <c r="P123" s="15">
        <v>0</v>
      </c>
      <c r="Q123" s="30">
        <f t="shared" si="93"/>
        <v>24.315068493150687</v>
      </c>
      <c r="R123" s="23">
        <f t="shared" si="94"/>
        <v>0</v>
      </c>
      <c r="S123" s="23">
        <f t="shared" si="95"/>
        <v>0</v>
      </c>
      <c r="T123" s="23">
        <f t="shared" si="96"/>
        <v>0</v>
      </c>
      <c r="U123" s="23">
        <f t="shared" si="97"/>
        <v>0</v>
      </c>
      <c r="V123" s="23">
        <f t="shared" si="98"/>
        <v>0</v>
      </c>
      <c r="W123" s="23">
        <f t="shared" si="99"/>
        <v>0</v>
      </c>
      <c r="X123" s="23">
        <f t="shared" si="100"/>
        <v>0</v>
      </c>
      <c r="Y123" s="23">
        <f t="shared" si="101"/>
        <v>10</v>
      </c>
      <c r="Z123" s="17">
        <f t="shared" si="102"/>
        <v>10</v>
      </c>
      <c r="AA123" s="16"/>
    </row>
    <row r="124" spans="1:27" ht="19.899999999999999" hidden="1" customHeight="1" x14ac:dyDescent="0.3">
      <c r="A124" s="27">
        <v>512</v>
      </c>
      <c r="B124" s="27" t="s">
        <v>93</v>
      </c>
      <c r="C124" s="27" t="s">
        <v>232</v>
      </c>
      <c r="D124" s="27" t="s">
        <v>73</v>
      </c>
      <c r="E124" s="27" t="s">
        <v>233</v>
      </c>
      <c r="F124" s="28">
        <v>31447</v>
      </c>
      <c r="G124" s="29"/>
      <c r="H124" s="14"/>
      <c r="I124" s="29">
        <v>1</v>
      </c>
      <c r="J124" s="15">
        <v>0</v>
      </c>
      <c r="K124" s="15">
        <v>0</v>
      </c>
      <c r="L124" s="15">
        <v>4</v>
      </c>
      <c r="M124" s="15">
        <v>0</v>
      </c>
      <c r="N124" s="15">
        <v>4</v>
      </c>
      <c r="O124" s="18">
        <v>0</v>
      </c>
      <c r="P124" s="15">
        <v>0</v>
      </c>
      <c r="Q124" s="30">
        <f t="shared" si="93"/>
        <v>34.583561643835615</v>
      </c>
      <c r="R124" s="23">
        <f t="shared" si="94"/>
        <v>0</v>
      </c>
      <c r="S124" s="23">
        <f t="shared" si="95"/>
        <v>0</v>
      </c>
      <c r="T124" s="23">
        <f t="shared" si="96"/>
        <v>30</v>
      </c>
      <c r="U124" s="23">
        <f t="shared" si="97"/>
        <v>0</v>
      </c>
      <c r="V124" s="23">
        <f t="shared" si="98"/>
        <v>30</v>
      </c>
      <c r="W124" s="23">
        <f t="shared" si="99"/>
        <v>0</v>
      </c>
      <c r="X124" s="23">
        <f t="shared" si="100"/>
        <v>0</v>
      </c>
      <c r="Y124" s="23">
        <f t="shared" si="101"/>
        <v>10</v>
      </c>
      <c r="Z124" s="17">
        <f t="shared" si="102"/>
        <v>70</v>
      </c>
      <c r="AA124" s="16"/>
    </row>
    <row r="125" spans="1:27" ht="19.899999999999999" hidden="1" customHeight="1" x14ac:dyDescent="0.3">
      <c r="A125" s="27">
        <v>514</v>
      </c>
      <c r="B125" s="27" t="s">
        <v>235</v>
      </c>
      <c r="C125" s="27" t="s">
        <v>232</v>
      </c>
      <c r="D125" s="27" t="s">
        <v>44</v>
      </c>
      <c r="E125" s="27" t="s">
        <v>236</v>
      </c>
      <c r="F125" s="28">
        <v>21497</v>
      </c>
      <c r="G125" s="29"/>
      <c r="H125" s="14"/>
      <c r="I125" s="29">
        <v>1</v>
      </c>
      <c r="J125" s="35">
        <v>0</v>
      </c>
      <c r="K125" s="15">
        <v>0</v>
      </c>
      <c r="L125" s="15">
        <v>0</v>
      </c>
      <c r="M125" s="15">
        <v>0</v>
      </c>
      <c r="N125" s="15">
        <v>1</v>
      </c>
      <c r="O125" s="18">
        <v>0</v>
      </c>
      <c r="P125" s="15">
        <v>0</v>
      </c>
      <c r="Q125" s="30">
        <f t="shared" si="93"/>
        <v>61.843835616438355</v>
      </c>
      <c r="R125" s="23">
        <f t="shared" si="94"/>
        <v>0</v>
      </c>
      <c r="S125" s="23">
        <f t="shared" si="95"/>
        <v>0</v>
      </c>
      <c r="T125" s="23">
        <f t="shared" si="96"/>
        <v>0</v>
      </c>
      <c r="U125" s="23">
        <f t="shared" si="97"/>
        <v>0</v>
      </c>
      <c r="V125" s="23">
        <f t="shared" si="98"/>
        <v>5</v>
      </c>
      <c r="W125" s="23">
        <f t="shared" si="99"/>
        <v>0</v>
      </c>
      <c r="X125" s="23">
        <f t="shared" si="100"/>
        <v>0</v>
      </c>
      <c r="Y125" s="23">
        <f t="shared" si="101"/>
        <v>20</v>
      </c>
      <c r="Z125" s="17">
        <f t="shared" si="102"/>
        <v>25</v>
      </c>
      <c r="AA125" s="16"/>
    </row>
    <row r="126" spans="1:27" ht="19.899999999999999" hidden="1" customHeight="1" x14ac:dyDescent="0.3">
      <c r="A126" s="27">
        <v>515</v>
      </c>
      <c r="B126" s="27" t="s">
        <v>102</v>
      </c>
      <c r="C126" s="27" t="s">
        <v>72</v>
      </c>
      <c r="D126" s="27" t="s">
        <v>62</v>
      </c>
      <c r="E126" s="27" t="s">
        <v>237</v>
      </c>
      <c r="F126" s="28">
        <v>25879</v>
      </c>
      <c r="G126" s="29"/>
      <c r="H126" s="14"/>
      <c r="I126" s="29">
        <v>1</v>
      </c>
      <c r="J126" s="36">
        <v>6</v>
      </c>
      <c r="K126" s="34">
        <v>42</v>
      </c>
      <c r="L126" s="15">
        <v>5</v>
      </c>
      <c r="M126" s="15">
        <v>0</v>
      </c>
      <c r="N126" s="15">
        <v>0</v>
      </c>
      <c r="O126" s="18">
        <v>0</v>
      </c>
      <c r="P126" s="15">
        <v>0</v>
      </c>
      <c r="Q126" s="30">
        <f t="shared" si="93"/>
        <v>49.838356164383562</v>
      </c>
      <c r="R126" s="23">
        <f t="shared" si="94"/>
        <v>102</v>
      </c>
      <c r="S126" s="23">
        <f t="shared" si="95"/>
        <v>42</v>
      </c>
      <c r="T126" s="23">
        <f t="shared" si="96"/>
        <v>40</v>
      </c>
      <c r="U126" s="23">
        <f t="shared" si="97"/>
        <v>0</v>
      </c>
      <c r="V126" s="23">
        <f t="shared" si="98"/>
        <v>0</v>
      </c>
      <c r="W126" s="23">
        <f t="shared" si="99"/>
        <v>0</v>
      </c>
      <c r="X126" s="23">
        <f t="shared" si="100"/>
        <v>0</v>
      </c>
      <c r="Y126" s="23">
        <f t="shared" si="101"/>
        <v>10</v>
      </c>
      <c r="Z126" s="17">
        <f t="shared" si="102"/>
        <v>194</v>
      </c>
      <c r="AA126" s="16"/>
    </row>
    <row r="127" spans="1:27" ht="19.899999999999999" hidden="1" customHeight="1" x14ac:dyDescent="0.3">
      <c r="A127" s="27">
        <v>519</v>
      </c>
      <c r="B127" s="27" t="s">
        <v>95</v>
      </c>
      <c r="C127" s="27" t="s">
        <v>239</v>
      </c>
      <c r="D127" s="27" t="s">
        <v>247</v>
      </c>
      <c r="E127" s="27" t="s">
        <v>240</v>
      </c>
      <c r="F127" s="28">
        <v>31505</v>
      </c>
      <c r="G127" s="29"/>
      <c r="H127" s="14"/>
      <c r="I127" s="29">
        <v>1</v>
      </c>
      <c r="J127" s="15">
        <v>0</v>
      </c>
      <c r="K127" s="15">
        <v>0</v>
      </c>
      <c r="L127" s="15">
        <v>0</v>
      </c>
      <c r="M127" s="15">
        <v>0</v>
      </c>
      <c r="N127" s="15">
        <v>2</v>
      </c>
      <c r="O127" s="18">
        <v>0</v>
      </c>
      <c r="P127" s="15">
        <v>0</v>
      </c>
      <c r="Q127" s="30">
        <f t="shared" si="93"/>
        <v>34.424657534246577</v>
      </c>
      <c r="R127" s="23">
        <f t="shared" si="94"/>
        <v>0</v>
      </c>
      <c r="S127" s="23">
        <f t="shared" si="95"/>
        <v>0</v>
      </c>
      <c r="T127" s="23">
        <f t="shared" si="96"/>
        <v>0</v>
      </c>
      <c r="U127" s="23">
        <f t="shared" si="97"/>
        <v>0</v>
      </c>
      <c r="V127" s="23">
        <f t="shared" si="98"/>
        <v>10</v>
      </c>
      <c r="W127" s="23">
        <f t="shared" si="99"/>
        <v>0</v>
      </c>
      <c r="X127" s="23">
        <f t="shared" si="100"/>
        <v>0</v>
      </c>
      <c r="Y127" s="23">
        <f t="shared" si="101"/>
        <v>10</v>
      </c>
      <c r="Z127" s="17">
        <f t="shared" si="102"/>
        <v>20</v>
      </c>
      <c r="AA127" s="16"/>
    </row>
    <row r="128" spans="1:27" ht="19.899999999999999" hidden="1" customHeight="1" x14ac:dyDescent="0.3">
      <c r="A128" s="27">
        <v>540</v>
      </c>
      <c r="B128" s="27" t="s">
        <v>245</v>
      </c>
      <c r="C128" s="27" t="s">
        <v>52</v>
      </c>
      <c r="D128" s="27" t="s">
        <v>43</v>
      </c>
      <c r="E128" s="27" t="s">
        <v>246</v>
      </c>
      <c r="F128" s="28">
        <v>28031</v>
      </c>
      <c r="G128" s="29"/>
      <c r="H128" s="14"/>
      <c r="I128" s="29">
        <v>1</v>
      </c>
      <c r="J128" s="36">
        <v>119</v>
      </c>
      <c r="K128" s="34">
        <v>1217</v>
      </c>
      <c r="L128" s="15">
        <v>5</v>
      </c>
      <c r="M128" s="15">
        <v>0</v>
      </c>
      <c r="N128" s="15">
        <v>0</v>
      </c>
      <c r="O128" s="18">
        <v>1</v>
      </c>
      <c r="P128" s="15">
        <v>0</v>
      </c>
      <c r="Q128" s="30">
        <f t="shared" ref="Q128" si="103">(DATE(2020,8,27)-F128)/365</f>
        <v>43.942465753424656</v>
      </c>
      <c r="R128" s="23">
        <f t="shared" ref="R128" si="104">J128*17</f>
        <v>2023</v>
      </c>
      <c r="S128" s="23">
        <f t="shared" ref="S128" si="105">K128</f>
        <v>1217</v>
      </c>
      <c r="T128" s="23">
        <f t="shared" ref="T128" si="106">IF(L128=0,0,IF(L128=3,20,IF(L128=4,30,IF(L128=5,40,IF(L128=6,50,IF(L128=7,60,IF(L128=8,70,IF(L128=9,80,IF(L128=10,90)))))))))</f>
        <v>40</v>
      </c>
      <c r="U128" s="23">
        <f t="shared" ref="U128" si="107">IF(M128=3,15,IF(M128=0,0))</f>
        <v>0</v>
      </c>
      <c r="V128" s="23">
        <f t="shared" ref="V128" si="108">IF(N128=0,0,IF(N128=1,5,IF(N128=2,10,IF(N128&gt;=3,(N128-1)*10))))</f>
        <v>0</v>
      </c>
      <c r="W128" s="23">
        <f t="shared" ref="W128" si="109">O128*10</f>
        <v>10</v>
      </c>
      <c r="X128" s="23">
        <f t="shared" ref="X128" si="110">IF(P128&lt;50,0,IF(P128&lt;=59,10,IF(P128&lt;=66,12,IF(P128&lt;=69,15,IF(P128&gt;=70,17)))))</f>
        <v>0</v>
      </c>
      <c r="Y128" s="23">
        <f t="shared" ref="Y128" si="111">IF(Q128=0,0,IF(Q128&lt;=50,10,20))</f>
        <v>10</v>
      </c>
      <c r="Z128" s="17">
        <f t="shared" ref="Z128" si="112">R128+T128+U128+V128+W128+X128+Y128+S128</f>
        <v>3300</v>
      </c>
      <c r="AA128" s="16"/>
    </row>
    <row r="129" spans="1:27" ht="19.899999999999999" customHeight="1" x14ac:dyDescent="0.3">
      <c r="A129" s="27">
        <v>450</v>
      </c>
      <c r="B129" s="27" t="s">
        <v>260</v>
      </c>
      <c r="C129" s="27" t="s">
        <v>260</v>
      </c>
      <c r="D129" s="27" t="s">
        <v>260</v>
      </c>
      <c r="E129" s="27" t="s">
        <v>257</v>
      </c>
      <c r="F129" s="28">
        <v>29093</v>
      </c>
      <c r="G129" s="29">
        <v>1</v>
      </c>
      <c r="H129" s="40"/>
      <c r="I129" s="39"/>
      <c r="J129" s="35">
        <v>0</v>
      </c>
      <c r="K129" s="15">
        <v>0</v>
      </c>
      <c r="L129" s="15">
        <v>0</v>
      </c>
      <c r="M129" s="15">
        <v>3</v>
      </c>
      <c r="N129" s="15">
        <v>3</v>
      </c>
      <c r="O129" s="18">
        <v>3</v>
      </c>
      <c r="P129" s="15">
        <v>80</v>
      </c>
      <c r="Q129" s="30">
        <f>(DATE(2020,8,27)-F129)/365</f>
        <v>41.032876712328765</v>
      </c>
      <c r="R129" s="23">
        <f>J129*17</f>
        <v>0</v>
      </c>
      <c r="S129" s="23">
        <f>K129</f>
        <v>0</v>
      </c>
      <c r="T129" s="23">
        <f>IF(L129=0,0,IF(L129=3,20,IF(L129=4,30,IF(L129=5,40,IF(L129=6,50,IF(L129=7,60,IF(L129=8,70,IF(L129=9,80,IF(L129=10,90)))))))))</f>
        <v>0</v>
      </c>
      <c r="U129" s="23">
        <f>IF(M129=3,15,IF(M129=0,0))</f>
        <v>15</v>
      </c>
      <c r="V129" s="23">
        <f>IF(N129=0,0,IF(N129=1,5,IF(N129=2,10,IF(N129&gt;=3,(N129-1)*10))))</f>
        <v>20</v>
      </c>
      <c r="W129" s="23">
        <f>O129*10</f>
        <v>30</v>
      </c>
      <c r="X129" s="23">
        <f>IF(P129&lt;50,0,IF(P129&lt;=59,10,IF(P129&lt;=66,12,IF(P129&lt;=69,15,IF(P129&gt;=70,17)))))</f>
        <v>17</v>
      </c>
      <c r="Y129" s="23">
        <f>IF(Q129=0,0,IF(Q129&lt;=50,10,20))</f>
        <v>10</v>
      </c>
      <c r="Z129" s="17">
        <f>R129+T129+U129+V129+W129+X129+Y129+S129</f>
        <v>92</v>
      </c>
      <c r="AA129" s="37">
        <v>82</v>
      </c>
    </row>
    <row r="130" spans="1:27" x14ac:dyDescent="0.3">
      <c r="F130" s="33"/>
    </row>
    <row r="131" spans="1:27" x14ac:dyDescent="0.3">
      <c r="Q131" s="38" t="s">
        <v>255</v>
      </c>
      <c r="R131" s="38"/>
    </row>
    <row r="132" spans="1:27" x14ac:dyDescent="0.3">
      <c r="Q132" s="38"/>
      <c r="R132" s="38"/>
    </row>
    <row r="133" spans="1:27" x14ac:dyDescent="0.3">
      <c r="Q133" s="38"/>
      <c r="R133" s="38"/>
    </row>
    <row r="134" spans="1:27" x14ac:dyDescent="0.3">
      <c r="Q134" s="38" t="s">
        <v>256</v>
      </c>
      <c r="R134" s="38"/>
    </row>
  </sheetData>
  <sheetProtection formatCells="0" formatColumns="0" formatRows="0" insertColumns="0" insertRows="0" insertHyperlinks="0" deleteColumns="0" deleteRows="0" sort="0" autoFilter="0" pivotTables="0"/>
  <autoFilter ref="A8:AD128">
    <filterColumn colId="6">
      <customFilters>
        <customFilter operator="notEqual" val=" "/>
      </customFilters>
    </filterColumn>
    <sortState ref="A11:AD98">
      <sortCondition descending="1" ref="Z8:Z129"/>
    </sortState>
  </autoFilter>
  <sortState ref="A9:AC72">
    <sortCondition descending="1" ref="Z9:Z72"/>
  </sortState>
  <mergeCells count="35">
    <mergeCell ref="X7:X8"/>
    <mergeCell ref="Y7:Y8"/>
    <mergeCell ref="Z6:Z8"/>
    <mergeCell ref="AA6:AA8"/>
    <mergeCell ref="V4:Y4"/>
    <mergeCell ref="R6:Y6"/>
    <mergeCell ref="R7:R8"/>
    <mergeCell ref="T7:T8"/>
    <mergeCell ref="Z4:AA4"/>
    <mergeCell ref="U7:U8"/>
    <mergeCell ref="V7:V8"/>
    <mergeCell ref="W7:W8"/>
    <mergeCell ref="X3:Y3"/>
    <mergeCell ref="A3:C3"/>
    <mergeCell ref="A4:C4"/>
    <mergeCell ref="X2:AA2"/>
    <mergeCell ref="X1:AA1"/>
    <mergeCell ref="Z3:AA3"/>
    <mergeCell ref="D3:U3"/>
    <mergeCell ref="J6:Q6"/>
    <mergeCell ref="S7:S8"/>
    <mergeCell ref="A1:C1"/>
    <mergeCell ref="A2:C2"/>
    <mergeCell ref="F6:F8"/>
    <mergeCell ref="G6:G8"/>
    <mergeCell ref="A6:A8"/>
    <mergeCell ref="B6:B8"/>
    <mergeCell ref="C6:C8"/>
    <mergeCell ref="D6:D8"/>
    <mergeCell ref="E6:E8"/>
    <mergeCell ref="D1:U1"/>
    <mergeCell ref="D2:U2"/>
    <mergeCell ref="D4:U4"/>
    <mergeCell ref="D5:U5"/>
    <mergeCell ref="I6:I8"/>
  </mergeCells>
  <dataValidations disablePrompts="1" count="1">
    <dataValidation type="list" allowBlank="1" showInputMessage="1" showErrorMessage="1" sqref="WLB1:WLD4 WUZ5:WVB5 WLD5:WLF5 WBH5:WBJ5 VRL5:VRN5 VHP5:VHR5 UXT5:UXV5 UNX5:UNZ5 UEB5:UED5 TUF5:TUH5 TKJ5:TKL5 TAN5:TAP5 SQR5:SQT5 SGV5:SGX5 RWZ5:RXB5 RND5:RNF5 RDH5:RDJ5 QTL5:QTN5 QJP5:QJR5 PZT5:PZV5 PPX5:PPZ5 PGB5:PGD5 OWF5:OWH5 OMJ5:OML5 OCN5:OCP5 NSR5:NST5 NIV5:NIX5 MYZ5:MZB5 MPD5:MPF5 MFH5:MFJ5 LVL5:LVN5 LLP5:LLR5 LBT5:LBV5 KRX5:KRZ5 KIB5:KID5 JYF5:JYH5 JOJ5:JOL5 JEN5:JEP5 IUR5:IUT5 IKV5:IKX5 IAZ5:IBB5 HRD5:HRF5 HHH5:HHJ5 GXL5:GXN5 GNP5:GNR5 GDT5:GDV5 FTX5:FTZ5 FKB5:FKD5 FAF5:FAH5 EQJ5:EQL5 EGN5:EGP5 DWR5:DWT5 DMV5:DMX5 DCZ5:DDB5 CTD5:CTF5 CJH5:CJJ5 BZL5:BZN5 BPP5:BPR5 BFT5:BFV5 AVX5:AVZ5 AMB5:AMD5 ACF5:ACH5 SJ5:SL5 IN5:IP5 WUX1:WUZ4 IL1:IN4 SH1:SJ4 ACD1:ACF4 ALZ1:AMB4 AVV1:AVX4 BFR1:BFT4 BPN1:BPP4 BZJ1:BZL4 CJF1:CJH4 CTB1:CTD4 DCX1:DCZ4 DMT1:DMV4 DWP1:DWR4 EGL1:EGN4 EQH1:EQJ4 FAD1:FAF4 FJZ1:FKB4 FTV1:FTX4 GDR1:GDT4 GNN1:GNP4 GXJ1:GXL4 HHF1:HHH4 HRB1:HRD4 IAX1:IAZ4 IKT1:IKV4 IUP1:IUR4 JEL1:JEN4 JOH1:JOJ4 JYD1:JYF4 KHZ1:KIB4 KRV1:KRX4 LBR1:LBT4 LLN1:LLP4 LVJ1:LVL4 MFF1:MFH4 MPB1:MPD4 MYX1:MYZ4 NIT1:NIV4 NSP1:NSR4 OCL1:OCN4 OMH1:OMJ4 OWD1:OWF4 PFZ1:PGB4 PPV1:PPX4 PZR1:PZT4 QJN1:QJP4 QTJ1:QTL4 RDF1:RDH4 RNB1:RND4 RWX1:RWZ4 SGT1:SGV4 SQP1:SQR4 TAL1:TAN4 TKH1:TKJ4 TUD1:TUF4 UDZ1:UEB4 UNV1:UNX4 UXR1:UXT4 VHN1:VHP4 VRJ1:VRL4 WBF1:WBH4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ΕΠΙΤΥΧΟΝΤΩΝ</vt:lpstr>
      <vt:lpstr>'ΠΙΝΑΚΑΣ ΕΠΙΤΥΧΟΝΤΩΝ'!Print_Titles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Χρήστης των Windows</cp:lastModifiedBy>
  <cp:lastPrinted>2020-09-05T11:56:17Z</cp:lastPrinted>
  <dcterms:created xsi:type="dcterms:W3CDTF">2020-08-09T11:20:44Z</dcterms:created>
  <dcterms:modified xsi:type="dcterms:W3CDTF">2020-09-05T12:16:32Z</dcterms:modified>
</cp:coreProperties>
</file>